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5" windowHeight="7920" activeTab="5"/>
  </bookViews>
  <sheets>
    <sheet name="Q1" sheetId="1" r:id="rId1"/>
    <sheet name="Q2" sheetId="2" r:id="rId2"/>
    <sheet name="6 thang" sheetId="3" r:id="rId3"/>
    <sheet name="Q3" sheetId="4" r:id="rId4"/>
    <sheet name="Q4" sheetId="5" r:id="rId5"/>
    <sheet name="NĂM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<sst xmlns="http://schemas.openxmlformats.org/spreadsheetml/2006/main" count="1006" uniqueCount="203">
  <si>
    <t>A</t>
  </si>
  <si>
    <t>I</t>
  </si>
  <si>
    <t>II</t>
  </si>
  <si>
    <t>B</t>
  </si>
  <si>
    <t>Số TT</t>
  </si>
  <si>
    <t>Nội dung</t>
  </si>
  <si>
    <t>Quyết toán chi ngân sách nhà nước</t>
  </si>
  <si>
    <t>Chi quản lý hành chính</t>
  </si>
  <si>
    <t>Kinh phí không thực hiện chế độ tự chủ</t>
  </si>
  <si>
    <t>Kinh phí nhiệm vụ không thường xuyên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</si>
  <si>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</si>
  <si>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</si>
  <si>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</si>
  <si>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</si>
  <si>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</si>
  <si>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</si>
  <si>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</si>
  <si>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</si>
  <si>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</si>
  <si>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</si>
  <si>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</si>
  <si>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</si>
  <si>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</si>
  <si>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</si>
  <si>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……………..</t>
  </si>
  <si>
    <t>(Dùng cho đơn vị dự toán cấp trên và đơn vị dự toán sử dụng ngân sách nhà nước)</t>
  </si>
  <si>
    <t>Thủ trưởng đơn vị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</si>
  <si>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</si>
  <si>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</si>
  <si>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</si>
  <si>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</si>
  <si>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</si>
  <si>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</si>
  <si>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</si>
  <si>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</si>
  <si>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</si>
  <si>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</si>
  <si>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t>Lương  ngạch bậc được duyệt</t>
  </si>
  <si>
    <t>Lương hợp đồng dài hạn</t>
  </si>
  <si>
    <t>Chức vụ</t>
  </si>
  <si>
    <t>Trách nhiệm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</si>
  <si>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</si>
  <si>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</si>
  <si>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</si>
  <si>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</si>
  <si>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</si>
  <si>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</si>
  <si>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</si>
  <si>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</si>
  <si>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</si>
  <si>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</si>
  <si>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</si>
  <si>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</si>
  <si>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</si>
  <si>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</si>
  <si>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</si>
  <si>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</si>
  <si>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</si>
  <si>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</si>
  <si>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Sách báo, Tạp chí TV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</si>
  <si>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</si>
  <si>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</si>
  <si>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</si>
  <si>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</si>
  <si>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</si>
  <si>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</si>
  <si>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</si>
  <si>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</si>
  <si>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</si>
  <si>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</si>
  <si>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</si>
  <si>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Thiết bị tin học</t>
  </si>
  <si>
    <t>Sửa chữa máy phô tô</t>
  </si>
  <si>
    <t>Chi phí nghiệp vụ chuyên môn</t>
  </si>
  <si>
    <t xml:space="preserve">: Chi khác </t>
  </si>
  <si>
    <t xml:space="preserve">: Trích lập quỹ khen thưởng </t>
  </si>
  <si>
    <t>Chi đầu tư tài sản vô hình</t>
  </si>
  <si>
    <t xml:space="preserve"> Chi mua sắm tài sản</t>
  </si>
  <si>
    <t xml:space="preserve">Phụ cấp thêm giờ </t>
  </si>
  <si>
    <t>Các khoản thanh toán cho cá nhân</t>
  </si>
  <si>
    <t>Đi học</t>
  </si>
  <si>
    <t>Chi nhiệp vụ chuyên môn</t>
  </si>
  <si>
    <t xml:space="preserve">Đồng phục bảo vệ </t>
  </si>
  <si>
    <t>Khác</t>
  </si>
  <si>
    <t>6750</t>
  </si>
  <si>
    <t>Chi phí thuê mướn</t>
  </si>
  <si>
    <t>Chương: 622</t>
  </si>
  <si>
    <t>: Khám bệnh định kỳ HS</t>
  </si>
  <si>
    <t xml:space="preserve"> Vật tư văn phòng khác </t>
  </si>
  <si>
    <t>Khoán CP điện thoại</t>
  </si>
  <si>
    <t>Chi phí thuê mướn khác</t>
  </si>
  <si>
    <t>Thiết bị phòng cháy, chữa cháy</t>
  </si>
  <si>
    <t>: Phí lệ phí</t>
  </si>
  <si>
    <t xml:space="preserve">: Chi tiền mua bảo hiểm </t>
  </si>
  <si>
    <t>Các tài sản và công trình hạ tầng
 cơ sở khác</t>
  </si>
  <si>
    <t>ĐV tính: Đồng</t>
  </si>
  <si>
    <t>Phục cấp thâm niên VK</t>
  </si>
  <si>
    <t xml:space="preserve"> Trợ cấp phụ cấp khác</t>
  </si>
  <si>
    <t xml:space="preserve">Chi khác </t>
  </si>
  <si>
    <t xml:space="preserve">Thuê lao động trong nước </t>
  </si>
  <si>
    <t xml:space="preserve">Mua sắm tài sản vô hình </t>
  </si>
  <si>
    <t xml:space="preserve">Nguồn tự chủ </t>
  </si>
  <si>
    <t xml:space="preserve">Nguồn cải cách tiền lương </t>
  </si>
  <si>
    <t>Biểu số 4 - Ban hành kèm theo Thông tư số 90 ngày 28 tháng 9 năm 2018 của Bộ Tài chính</t>
  </si>
  <si>
    <t>Tổng số liệu báo cáo quyết toán</t>
  </si>
  <si>
    <t>Tổng số liệu quyết toán được duyệt</t>
  </si>
  <si>
    <t>Chênh lệch</t>
  </si>
  <si>
    <t xml:space="preserve">Số quyết toán chi tiết  từng đơn vị </t>
  </si>
  <si>
    <t xml:space="preserve">Phục cấp thâm niên, vượt khung </t>
  </si>
  <si>
    <t xml:space="preserve">Chi phí thuê mưới khác </t>
  </si>
  <si>
    <t>Đơn vị: TRƯỜNG TIỂU HỌC AN BÌNH B</t>
  </si>
  <si>
    <t xml:space="preserve">Người lập </t>
  </si>
  <si>
    <t xml:space="preserve">Bùi Thị Huyền </t>
  </si>
  <si>
    <t xml:space="preserve">Lê Thị Lan </t>
  </si>
  <si>
    <t>QUYẾT TOÁN THU - CHI NGÂN SÁCH NHÀ NƯỚC QUÝ I  NĂM 2020</t>
  </si>
  <si>
    <t>Mua laptop, máy chiếu</t>
  </si>
  <si>
    <t>QUYẾT TOÁN THU - CHI NGÂN SÁCH NHÀ NƯỚC QUÝ II  NĂM 2020</t>
  </si>
  <si>
    <t>QUYẾT TOÁN THU - CHI NGÂN SÁCH NHÀ NƯỚC QUÝ III  NĂM 2020</t>
  </si>
  <si>
    <t xml:space="preserve">Tiền công trả cho lao động thường
 xuyên theo đồng </t>
  </si>
  <si>
    <t xml:space="preserve">Phúc lợi tập thể </t>
  </si>
  <si>
    <t xml:space="preserve">Các khoản  khác ( Nước uống ) </t>
  </si>
  <si>
    <t>Chênh lệch  thu nhập thực tế so với
 lương ngạch bậc</t>
  </si>
  <si>
    <t xml:space="preserve">Nhà cửa </t>
  </si>
  <si>
    <t>Thanh toán HĐ thực hiện NV chuyên môn</t>
  </si>
  <si>
    <t xml:space="preserve">Vật tư chuyên môn </t>
  </si>
  <si>
    <t xml:space="preserve"> Các tài sản và công trình hạ tầng cơ sở khác </t>
  </si>
  <si>
    <t xml:space="preserve"> Đường điện cấp thoát nước </t>
  </si>
  <si>
    <t>Đồng phục thể dục</t>
  </si>
  <si>
    <t xml:space="preserve"> Chi khác </t>
  </si>
  <si>
    <t>Chi bảo hiểm TS và phương tiện ĐV dự toán</t>
  </si>
  <si>
    <t>Chi bảo hiểm TS và phương tiện 
ĐV dự toán</t>
  </si>
  <si>
    <t xml:space="preserve">Phụ cấp khác </t>
  </si>
  <si>
    <t>Chi khắc phục hậu quả thiên tai cho các đơn 
vị dự toán và cho các DN</t>
  </si>
  <si>
    <t>QUYẾT TOÁN THU - CHI NGÂN SÁCH NHÀ NƯỚC 6 THÁNG  NĂM 2020</t>
  </si>
  <si>
    <t>Thanh toán tiền VSMT ( Rác)</t>
  </si>
  <si>
    <t>Chi khác ( Chi phí học tập HKII)</t>
  </si>
  <si>
    <t xml:space="preserve">Ưu đãi nghề </t>
  </si>
  <si>
    <t xml:space="preserve"> Chi khác ( Phong trào các hội  thi, khen thưởng HS cuối năm, đồng phục tốt nghiệp, thi TPTĐ giỏi)</t>
  </si>
  <si>
    <t>: Phí lệ phí ( Phí xét nghiệm nước, phí ATM)</t>
  </si>
  <si>
    <t xml:space="preserve">Đường điện cấp thoát nước </t>
  </si>
  <si>
    <t xml:space="preserve"> Vật tư chuyên môn </t>
  </si>
  <si>
    <t xml:space="preserve"> Đồng phục thể dục</t>
  </si>
  <si>
    <t>Sửa chữa máy photo</t>
  </si>
  <si>
    <t>Phí lệ phí ( Chuyển lương)</t>
  </si>
  <si>
    <t xml:space="preserve">Trích lập quỹ khen thưởng </t>
  </si>
  <si>
    <t>Phụ cấp khác ( Thể dục ngoài trời, 
dạy học sinh khuyết tật)</t>
  </si>
  <si>
    <t xml:space="preserve"> Trợ cấp phụ cấp khác ( Hỗ trợ BV, TV, TB)</t>
  </si>
  <si>
    <t>Phụ cấp trách nhiệm</t>
  </si>
  <si>
    <t>Chi khắc phục hậu quả thiên tai cho các đơn 
  vị dự toán và cho các DN ( Dịch covid -19)</t>
  </si>
  <si>
    <t xml:space="preserve"> Trợ cấp phụ cấp khác ( BV, PV, TV, TB)</t>
  </si>
  <si>
    <t>QUYẾT TOÁN THU - CHI NGÂN SÁCH NHÀ NƯỚC QUÝ IV  NĂM 2020</t>
  </si>
  <si>
    <t>Chi khác ( Đường mạng)</t>
  </si>
  <si>
    <t>Tài sản và các thiệt bị chuyên dùng</t>
  </si>
  <si>
    <t>Nhà cửa</t>
  </si>
  <si>
    <t xml:space="preserve">In, mua tài liệ </t>
  </si>
  <si>
    <t xml:space="preserve">Chi tiếp khách </t>
  </si>
  <si>
    <t xml:space="preserve">Mua sắm tài sản phục vụ công tác CM </t>
  </si>
  <si>
    <t xml:space="preserve">Mua máy laptop, máy </t>
  </si>
  <si>
    <t>Mua máy bơm</t>
  </si>
  <si>
    <t>QUYẾT TOÁN THU - CHI NGÂN SÁCH NHÀ NƯỚC  NĂM 2020</t>
  </si>
  <si>
    <t xml:space="preserve">Đặng Thị Mơ </t>
  </si>
  <si>
    <t xml:space="preserve">Tiền thưởng </t>
  </si>
  <si>
    <t xml:space="preserve">Thưởng thường xuyên theo quy định </t>
  </si>
  <si>
    <t xml:space="preserve">Nghỉ phép năm </t>
  </si>
  <si>
    <t xml:space="preserve">In, mua tài liệu </t>
  </si>
  <si>
    <t>Sách tài liệu, chế độ dùng cho công tác chuyên môn</t>
  </si>
  <si>
    <t xml:space="preserve">Thưởng học sinh </t>
  </si>
  <si>
    <t xml:space="preserve">Chi các hội thi , PT của học sinh </t>
  </si>
  <si>
    <t xml:space="preserve"> Chi khác ( Gia hạn phần mềm )</t>
  </si>
  <si>
    <t>Tập huấn ngắn hạn, BDTX</t>
  </si>
  <si>
    <t>Chi khác:  Tài  liệu …</t>
  </si>
  <si>
    <t xml:space="preserve">Trải nghiệm sáng tạo học sinh </t>
  </si>
  <si>
    <t>: Chi khác: Phân tro, cây xanh</t>
  </si>
  <si>
    <t xml:space="preserve"> Chi mua sắm tài sản phụ vụ CM </t>
  </si>
  <si>
    <t xml:space="preserve">Tài sản và thiết bị chuyên dùng </t>
  </si>
  <si>
    <t xml:space="preserve">Các thiết bị công nghệ thông tin </t>
  </si>
  <si>
    <t xml:space="preserve">Tiền tết </t>
  </si>
  <si>
    <t>HTCPHT</t>
  </si>
  <si>
    <t>Chi tiền 20/11</t>
  </si>
  <si>
    <t>Khác ( Trợ cấp thôi việc)</t>
  </si>
  <si>
    <t>(Kèm theo Quyết định số  04 /QĐ- ABB ngày 16/4/2020  của Trường TH An Bình B )</t>
  </si>
  <si>
    <t>(Kèm theo Quyết định số 06/QĐ- ABB ngày 14/7/2020  của Trường TH An Bình B )</t>
  </si>
  <si>
    <t>(Kèm theo Quyết định số  08 /QĐ- ABB ngày 22/7/2020 của Trường TH An Bình B )</t>
  </si>
  <si>
    <t>(Kèm theo Quyết định số  11/QĐ- ABB ngày 15/10/2020  của Trường TH An Bình B )</t>
  </si>
  <si>
    <t xml:space="preserve">     Ngày 17   tháng   6   năm 2021</t>
  </si>
  <si>
    <t xml:space="preserve">Nộp  thuế căn tin </t>
  </si>
  <si>
    <t xml:space="preserve">Chi hỗ trợ ngày Nhà giáo Việt Nam  20/11 </t>
  </si>
  <si>
    <t xml:space="preserve">Nguồn thu dịch vụ căn tin </t>
  </si>
  <si>
    <t>Số thu phí, lệ phí ( Dịch vụ căn tin)</t>
  </si>
  <si>
    <t xml:space="preserve">     Ngày 31     tháng  12    năm 2021</t>
  </si>
  <si>
    <t>(Kèm theo Quyết định số  ….. /QĐ- ABB ngày ……/…./…….. của Trường TH An Bình B )</t>
  </si>
  <si>
    <t>QUYẾT TOÁN THU - CHI BUỔI  HAI  NĂM 2020</t>
  </si>
  <si>
    <t>Nguồn buổi hai</t>
  </si>
  <si>
    <t>Quyết toán chi buổi hai</t>
  </si>
  <si>
    <t>Phí lệ phí ( Phí xét nghiệm nước, phí ATM)</t>
  </si>
  <si>
    <t>Chi GV trực tiếp đứng lớp 80%, chi CBQL 5%</t>
  </si>
  <si>
    <t>(Kèm theo Quyết định số …../QĐ- ABB ngày ……/……/……...  của Trường TH An Bình B )</t>
  </si>
  <si>
    <t xml:space="preserve">     Ngày 01 tháng   3   năm 2021</t>
  </si>
  <si>
    <t xml:space="preserve">Đã ký </t>
  </si>
  <si>
    <t xml:space="preserve">     Ngày  15    tháng   10   năm 2020</t>
  </si>
  <si>
    <t>Ngày  16    tháng   4   năm 2020</t>
  </si>
  <si>
    <t xml:space="preserve">          Ngày  14   tháng    7  năm 2020</t>
  </si>
  <si>
    <t>Ngày   22   tháng   7   năm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</si>
</sst>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</numFmts>
  <fonts count="62">
    <font>
      <sz val="12"/>
      <name val="Times New Roman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73" fontId="5" fillId="32" borderId="10" xfId="42" applyNumberFormat="1" applyFont="1" applyFill="1" applyBorder="1" applyAlignment="1">
      <alignment horizontal="right" vertical="center" wrapText="1"/>
    </xf>
    <xf numFmtId="173" fontId="11" fillId="32" borderId="10" xfId="42" applyNumberFormat="1" applyFont="1" applyFill="1" applyBorder="1" applyAlignment="1">
      <alignment horizontal="right" vertical="center" wrapText="1"/>
    </xf>
    <xf numFmtId="173" fontId="10" fillId="32" borderId="10" xfId="0" applyNumberFormat="1" applyFont="1" applyFill="1" applyBorder="1" applyAlignment="1">
      <alignment horizontal="right" vertical="center" wrapText="1"/>
    </xf>
    <xf numFmtId="173" fontId="5" fillId="32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3" fontId="11" fillId="0" borderId="10" xfId="42" applyNumberFormat="1" applyFont="1" applyFill="1" applyBorder="1" applyAlignment="1">
      <alignment horizontal="right" vertical="center" wrapText="1"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 applyProtection="1">
      <alignment horizontal="right" wrapText="1" shrinkToFit="1"/>
      <protection locked="0"/>
    </xf>
    <xf numFmtId="0" fontId="4" fillId="0" borderId="0" xfId="0" applyFont="1" applyAlignment="1">
      <alignment horizontal="center"/>
    </xf>
    <xf numFmtId="179" fontId="1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 wrapText="1"/>
    </xf>
    <xf numFmtId="173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3" fontId="12" fillId="32" borderId="10" xfId="42" applyNumberFormat="1" applyFont="1" applyFill="1" applyBorder="1" applyAlignment="1">
      <alignment horizontal="right" vertical="center" wrapText="1"/>
    </xf>
    <xf numFmtId="173" fontId="8" fillId="32" borderId="10" xfId="4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179" fontId="12" fillId="32" borderId="12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9" fontId="1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vertical="center" wrapText="1"/>
    </xf>
    <xf numFmtId="179" fontId="17" fillId="32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/>
    </xf>
    <xf numFmtId="179" fontId="17" fillId="0" borderId="10" xfId="42" applyNumberFormat="1" applyFont="1" applyFill="1" applyBorder="1" applyAlignment="1">
      <alignment horizontal="right"/>
    </xf>
    <xf numFmtId="179" fontId="17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10" xfId="42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179" fontId="2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73" fontId="21" fillId="32" borderId="10" xfId="42" applyNumberFormat="1" applyFont="1" applyFill="1" applyBorder="1" applyAlignment="1">
      <alignment horizontal="right" vertical="center" wrapText="1"/>
    </xf>
    <xf numFmtId="173" fontId="0" fillId="32" borderId="10" xfId="42" applyNumberFormat="1" applyFont="1" applyFill="1" applyBorder="1" applyAlignment="1">
      <alignment horizontal="right" vertical="center" wrapText="1"/>
    </xf>
    <xf numFmtId="173" fontId="17" fillId="32" borderId="10" xfId="42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8" fillId="33" borderId="10" xfId="56" applyFont="1" applyFill="1" applyBorder="1" applyAlignment="1" applyProtection="1">
      <alignment vertical="center" wrapText="1" shrinkToFit="1"/>
      <protection locked="0"/>
    </xf>
    <xf numFmtId="179" fontId="17" fillId="32" borderId="12" xfId="0" applyNumberFormat="1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center" wrapText="1"/>
    </xf>
    <xf numFmtId="173" fontId="20" fillId="32" borderId="10" xfId="0" applyNumberFormat="1" applyFont="1" applyFill="1" applyBorder="1" applyAlignment="1">
      <alignment horizontal="right" vertical="center" wrapText="1"/>
    </xf>
    <xf numFmtId="173" fontId="22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73" fontId="0" fillId="32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/>
    </xf>
    <xf numFmtId="173" fontId="21" fillId="0" borderId="10" xfId="42" applyNumberFormat="1" applyFont="1" applyFill="1" applyBorder="1" applyAlignment="1">
      <alignment horizontal="right" vertical="center" wrapText="1"/>
    </xf>
    <xf numFmtId="3" fontId="20" fillId="32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9" fontId="6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wrapText="1"/>
    </xf>
    <xf numFmtId="3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2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79" fontId="17" fillId="32" borderId="10" xfId="0" applyNumberFormat="1" applyFont="1" applyFill="1" applyBorder="1" applyAlignment="1">
      <alignment horizontal="center" vertical="center" wrapText="1"/>
    </xf>
    <xf numFmtId="179" fontId="17" fillId="0" borderId="10" xfId="42" applyNumberFormat="1" applyFont="1" applyFill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3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7" fillId="0" borderId="10" xfId="42" applyNumberFormat="1" applyFont="1" applyBorder="1" applyAlignment="1">
      <alignment horizontal="center"/>
    </xf>
    <xf numFmtId="179" fontId="20" fillId="0" borderId="10" xfId="42" applyNumberFormat="1" applyFont="1" applyBorder="1" applyAlignment="1">
      <alignment horizontal="center"/>
    </xf>
    <xf numFmtId="173" fontId="21" fillId="32" borderId="10" xfId="42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17" fillId="32" borderId="10" xfId="42" applyNumberFormat="1" applyFont="1" applyFill="1" applyBorder="1" applyAlignment="1">
      <alignment horizontal="center" vertical="center" wrapText="1"/>
    </xf>
    <xf numFmtId="173" fontId="0" fillId="32" borderId="10" xfId="42" applyNumberFormat="1" applyFont="1" applyFill="1" applyBorder="1" applyAlignment="1">
      <alignment horizontal="center" vertical="center" wrapText="1"/>
    </xf>
    <xf numFmtId="179" fontId="17" fillId="32" borderId="12" xfId="0" applyNumberFormat="1" applyFont="1" applyFill="1" applyBorder="1" applyAlignment="1">
      <alignment horizontal="center" vertical="center" wrapText="1"/>
    </xf>
    <xf numFmtId="173" fontId="20" fillId="32" borderId="10" xfId="0" applyNumberFormat="1" applyFont="1" applyFill="1" applyBorder="1" applyAlignment="1">
      <alignment horizontal="center" vertical="center" wrapText="1"/>
    </xf>
    <xf numFmtId="173" fontId="22" fillId="32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3" fontId="20" fillId="32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173" fontId="1" fillId="32" borderId="10" xfId="42" applyNumberFormat="1" applyFont="1" applyFill="1" applyBorder="1" applyAlignment="1">
      <alignment horizontal="right" vertical="center" wrapText="1"/>
    </xf>
    <xf numFmtId="179" fontId="21" fillId="0" borderId="10" xfId="42" applyNumberFormat="1" applyFont="1" applyBorder="1" applyAlignment="1">
      <alignment horizontal="center"/>
    </xf>
    <xf numFmtId="173" fontId="0" fillId="32" borderId="10" xfId="0" applyNumberFormat="1" applyFont="1" applyFill="1" applyBorder="1" applyAlignment="1">
      <alignment horizontal="center" vertical="center" wrapText="1"/>
    </xf>
    <xf numFmtId="173" fontId="5" fillId="32" borderId="10" xfId="42" applyNumberFormat="1" applyFont="1" applyFill="1" applyBorder="1" applyAlignment="1">
      <alignment horizontal="center" vertical="center" wrapText="1"/>
    </xf>
    <xf numFmtId="179" fontId="17" fillId="0" borderId="10" xfId="42" applyNumberFormat="1" applyFont="1" applyFill="1" applyBorder="1" applyAlignment="1">
      <alignment horizontal="center" vertical="center"/>
    </xf>
    <xf numFmtId="179" fontId="20" fillId="0" borderId="10" xfId="42" applyNumberFormat="1" applyFont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17" fillId="0" borderId="10" xfId="42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0" xfId="0" applyFont="1" applyBorder="1" applyAlignment="1">
      <alignment/>
    </xf>
    <xf numFmtId="3" fontId="2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0" xfId="42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2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5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73" fontId="13" fillId="34" borderId="10" xfId="0" applyNumberFormat="1" applyFont="1" applyFill="1" applyBorder="1" applyAlignment="1">
      <alignment horizontal="right" vertical="center" wrapText="1"/>
    </xf>
    <xf numFmtId="179" fontId="17" fillId="34" borderId="12" xfId="0" applyNumberFormat="1" applyFont="1" applyFill="1" applyBorder="1" applyAlignment="1">
      <alignment horizontal="center" vertical="center" wrapText="1"/>
    </xf>
    <xf numFmtId="173" fontId="20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center" vertical="center" wrapText="1"/>
    </xf>
    <xf numFmtId="173" fontId="11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179" fontId="1" fillId="34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179" fontId="17" fillId="34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73" fontId="6" fillId="34" borderId="10" xfId="42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/>
    </xf>
    <xf numFmtId="179" fontId="5" fillId="0" borderId="10" xfId="42" applyNumberFormat="1" applyFont="1" applyFill="1" applyBorder="1" applyAlignment="1">
      <alignment horizontal="center" vertical="center"/>
    </xf>
    <xf numFmtId="173" fontId="5" fillId="0" borderId="10" xfId="42" applyNumberFormat="1" applyFont="1" applyFill="1" applyBorder="1" applyAlignment="1">
      <alignment vertical="center" wrapText="1"/>
    </xf>
    <xf numFmtId="173" fontId="20" fillId="32" borderId="10" xfId="0" applyNumberFormat="1" applyFont="1" applyFill="1" applyBorder="1" applyAlignment="1">
      <alignment vertical="center" wrapText="1"/>
    </xf>
    <xf numFmtId="179" fontId="6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left"/>
    </xf>
    <xf numFmtId="179" fontId="8" fillId="34" borderId="10" xfId="0" applyNumberFormat="1" applyFont="1" applyFill="1" applyBorder="1" applyAlignment="1">
      <alignment vertical="center" wrapText="1"/>
    </xf>
    <xf numFmtId="173" fontId="11" fillId="32" borderId="10" xfId="42" applyNumberFormat="1" applyFont="1" applyFill="1" applyBorder="1" applyAlignment="1">
      <alignment vertical="center" wrapText="1"/>
    </xf>
    <xf numFmtId="179" fontId="5" fillId="0" borderId="10" xfId="42" applyNumberFormat="1" applyFont="1" applyFill="1" applyBorder="1" applyAlignment="1">
      <alignment/>
    </xf>
    <xf numFmtId="173" fontId="5" fillId="32" borderId="10" xfId="42" applyNumberFormat="1" applyFont="1" applyFill="1" applyBorder="1" applyAlignment="1">
      <alignment vertical="center" wrapText="1"/>
    </xf>
    <xf numFmtId="173" fontId="8" fillId="32" borderId="10" xfId="42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7"/>
  <sheetViews>
    <sheetView zoomScalePageLayoutView="0" workbookViewId="0" topLeftCell="A135">
      <selection activeCell="C152" sqref="C152"/>
    </sheetView>
  </sheetViews>
  <sheetFormatPr defaultColWidth="9.00390625" defaultRowHeight="17.25" customHeight="1"/>
  <cols>
    <col min="1" max="1" width="6.625" style="67" customWidth="1"/>
    <col min="2" max="2" width="29.875" style="1" customWidth="1"/>
    <col min="3" max="3" width="15.875" style="19" customWidth="1"/>
    <col min="4" max="4" width="14.75390625" style="19" customWidth="1"/>
    <col min="5" max="5" width="9.125" style="2" customWidth="1"/>
    <col min="6" max="6" width="11.875" style="2" customWidth="1"/>
    <col min="7" max="7" width="11.125" style="30" bestFit="1" customWidth="1"/>
    <col min="8" max="8" width="21.375" style="30" customWidth="1"/>
    <col min="9" max="9" width="18.875" style="30" customWidth="1"/>
    <col min="10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114</v>
      </c>
      <c r="B4" s="166"/>
      <c r="C4" s="166"/>
      <c r="D4" s="166"/>
      <c r="E4" s="166"/>
      <c r="F4" s="166"/>
    </row>
    <row r="5" spans="1:6" ht="17.25" customHeight="1">
      <c r="A5" s="167" t="s">
        <v>180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6" ht="36" customHeight="1">
      <c r="A9" s="169"/>
      <c r="B9" s="169"/>
      <c r="C9" s="169"/>
      <c r="D9" s="169"/>
      <c r="E9" s="175"/>
      <c r="F9" s="163"/>
    </row>
    <row r="10" spans="1:6" ht="17.25" customHeight="1">
      <c r="A10" s="29" t="s">
        <v>1</v>
      </c>
      <c r="B10" s="33" t="s">
        <v>27</v>
      </c>
      <c r="C10" s="17"/>
      <c r="D10" s="17"/>
      <c r="E10" s="5"/>
      <c r="F10" s="5"/>
    </row>
    <row r="11" spans="1:6" ht="17.25" customHeight="1" hidden="1">
      <c r="A11" s="29" t="s">
        <v>0</v>
      </c>
      <c r="B11" s="33" t="s">
        <v>28</v>
      </c>
      <c r="C11" s="17"/>
      <c r="D11" s="17"/>
      <c r="E11" s="5"/>
      <c r="F11" s="5"/>
    </row>
    <row r="12" spans="1:6" ht="17.25" customHeight="1" hidden="1">
      <c r="A12" s="29">
        <v>1</v>
      </c>
      <c r="B12" s="33" t="s">
        <v>10</v>
      </c>
      <c r="C12" s="17"/>
      <c r="D12" s="17"/>
      <c r="E12" s="5"/>
      <c r="F12" s="5"/>
    </row>
    <row r="13" spans="1:6" ht="17.25" customHeight="1" hidden="1">
      <c r="A13" s="29">
        <v>1.1</v>
      </c>
      <c r="B13" s="33" t="s">
        <v>11</v>
      </c>
      <c r="C13" s="17"/>
      <c r="D13" s="17"/>
      <c r="E13" s="5"/>
      <c r="F13" s="5"/>
    </row>
    <row r="14" spans="1:6" ht="17.25" customHeight="1" hidden="1">
      <c r="A14" s="29">
        <v>1</v>
      </c>
      <c r="B14" s="33" t="s">
        <v>12</v>
      </c>
      <c r="C14" s="17"/>
      <c r="D14" s="17"/>
      <c r="E14" s="5"/>
      <c r="F14" s="5"/>
    </row>
    <row r="15" spans="1:6" ht="17.25" customHeight="1" hidden="1">
      <c r="A15" s="29"/>
      <c r="B15" s="33" t="s">
        <v>13</v>
      </c>
      <c r="C15" s="17"/>
      <c r="D15" s="17"/>
      <c r="E15" s="5"/>
      <c r="F15" s="5"/>
    </row>
    <row r="16" spans="1:6" ht="17.25" customHeight="1" hidden="1">
      <c r="A16" s="29"/>
      <c r="B16" s="33" t="s">
        <v>29</v>
      </c>
      <c r="C16" s="17"/>
      <c r="D16" s="17"/>
      <c r="E16" s="5"/>
      <c r="F16" s="5"/>
    </row>
    <row r="17" spans="1:6" ht="17.25" customHeight="1" hidden="1">
      <c r="A17" s="29">
        <v>1.2</v>
      </c>
      <c r="B17" s="33" t="s">
        <v>14</v>
      </c>
      <c r="C17" s="17"/>
      <c r="D17" s="17"/>
      <c r="E17" s="5"/>
      <c r="F17" s="5"/>
    </row>
    <row r="18" spans="1:6" ht="17.25" customHeight="1" hidden="1">
      <c r="A18" s="29"/>
      <c r="B18" s="33" t="s">
        <v>15</v>
      </c>
      <c r="C18" s="17"/>
      <c r="D18" s="17"/>
      <c r="E18" s="5"/>
      <c r="F18" s="5"/>
    </row>
    <row r="19" spans="1:6" ht="17.25" customHeight="1" hidden="1">
      <c r="A19" s="29"/>
      <c r="B19" s="33" t="s">
        <v>16</v>
      </c>
      <c r="C19" s="17"/>
      <c r="D19" s="17"/>
      <c r="E19" s="5"/>
      <c r="F19" s="5"/>
    </row>
    <row r="20" spans="1:6" ht="17.25" customHeight="1" hidden="1">
      <c r="A20" s="29"/>
      <c r="B20" s="33" t="s">
        <v>29</v>
      </c>
      <c r="C20" s="17"/>
      <c r="D20" s="17"/>
      <c r="E20" s="5"/>
      <c r="F20" s="5"/>
    </row>
    <row r="21" spans="1:6" ht="17.25" customHeight="1" hidden="1">
      <c r="A21" s="29">
        <v>2</v>
      </c>
      <c r="B21" s="33" t="s">
        <v>30</v>
      </c>
      <c r="C21" s="17"/>
      <c r="D21" s="17"/>
      <c r="E21" s="5"/>
      <c r="F21" s="5"/>
    </row>
    <row r="22" spans="1:6" ht="17.25" customHeight="1" hidden="1">
      <c r="A22" s="29">
        <v>3</v>
      </c>
      <c r="B22" s="33" t="s">
        <v>31</v>
      </c>
      <c r="C22" s="17"/>
      <c r="D22" s="17"/>
      <c r="E22" s="5"/>
      <c r="F22" s="5"/>
    </row>
    <row r="23" spans="1:6" ht="17.25" customHeight="1" hidden="1">
      <c r="A23" s="29" t="s">
        <v>3</v>
      </c>
      <c r="B23" s="33" t="s">
        <v>32</v>
      </c>
      <c r="C23" s="17"/>
      <c r="D23" s="17"/>
      <c r="E23" s="5"/>
      <c r="F23" s="5"/>
    </row>
    <row r="24" spans="1:6" ht="17.25" customHeight="1" hidden="1">
      <c r="A24" s="29">
        <v>1</v>
      </c>
      <c r="B24" s="33" t="s">
        <v>17</v>
      </c>
      <c r="C24" s="17"/>
      <c r="D24" s="17"/>
      <c r="E24" s="5"/>
      <c r="F24" s="5"/>
    </row>
    <row r="25" spans="1:6" ht="17.25" customHeight="1" hidden="1">
      <c r="A25" s="29">
        <v>1.1</v>
      </c>
      <c r="B25" s="33" t="s">
        <v>18</v>
      </c>
      <c r="C25" s="17"/>
      <c r="D25" s="17"/>
      <c r="E25" s="5"/>
      <c r="F25" s="5"/>
    </row>
    <row r="26" spans="1:6" ht="17.25" customHeight="1" hidden="1">
      <c r="A26" s="29" t="s">
        <v>19</v>
      </c>
      <c r="B26" s="33" t="s">
        <v>20</v>
      </c>
      <c r="C26" s="17"/>
      <c r="D26" s="17"/>
      <c r="E26" s="5"/>
      <c r="F26" s="5"/>
    </row>
    <row r="27" spans="1:6" ht="17.25" customHeight="1" hidden="1">
      <c r="A27" s="29" t="s">
        <v>21</v>
      </c>
      <c r="B27" s="33" t="s">
        <v>9</v>
      </c>
      <c r="C27" s="17"/>
      <c r="D27" s="17"/>
      <c r="E27" s="5"/>
      <c r="F27" s="5"/>
    </row>
    <row r="28" spans="1:6" ht="17.25" customHeight="1" hidden="1">
      <c r="A28" s="29">
        <v>1.2</v>
      </c>
      <c r="B28" s="33" t="s">
        <v>7</v>
      </c>
      <c r="C28" s="17"/>
      <c r="D28" s="17"/>
      <c r="E28" s="5"/>
      <c r="F28" s="5"/>
    </row>
    <row r="29" spans="1:6" ht="17.25" customHeight="1" hidden="1">
      <c r="A29" s="29" t="s">
        <v>19</v>
      </c>
      <c r="B29" s="33" t="s">
        <v>22</v>
      </c>
      <c r="C29" s="17"/>
      <c r="D29" s="17"/>
      <c r="E29" s="5"/>
      <c r="F29" s="5"/>
    </row>
    <row r="30" spans="1:6" ht="17.25" customHeight="1" hidden="1">
      <c r="A30" s="29" t="s">
        <v>21</v>
      </c>
      <c r="B30" s="33" t="s">
        <v>8</v>
      </c>
      <c r="C30" s="17"/>
      <c r="D30" s="17"/>
      <c r="E30" s="5"/>
      <c r="F30" s="5"/>
    </row>
    <row r="31" spans="1:6" ht="17.25" customHeight="1" hidden="1">
      <c r="A31" s="29">
        <v>2</v>
      </c>
      <c r="B31" s="33" t="s">
        <v>33</v>
      </c>
      <c r="C31" s="17"/>
      <c r="D31" s="17"/>
      <c r="E31" s="5"/>
      <c r="F31" s="5"/>
    </row>
    <row r="32" spans="1:6" ht="17.25" customHeight="1" hidden="1">
      <c r="A32" s="29">
        <v>3</v>
      </c>
      <c r="B32" s="33" t="s">
        <v>34</v>
      </c>
      <c r="C32" s="17"/>
      <c r="D32" s="17"/>
      <c r="E32" s="5"/>
      <c r="F32" s="5"/>
    </row>
    <row r="33" spans="1:6" ht="17.25" customHeight="1" hidden="1">
      <c r="A33" s="29" t="s">
        <v>35</v>
      </c>
      <c r="B33" s="33" t="s">
        <v>36</v>
      </c>
      <c r="C33" s="17"/>
      <c r="D33" s="17"/>
      <c r="E33" s="5"/>
      <c r="F33" s="5"/>
    </row>
    <row r="34" spans="1:6" ht="17.25" customHeight="1" hidden="1">
      <c r="A34" s="29">
        <v>1</v>
      </c>
      <c r="B34" s="33" t="s">
        <v>23</v>
      </c>
      <c r="C34" s="17"/>
      <c r="D34" s="17"/>
      <c r="E34" s="5"/>
      <c r="F34" s="5"/>
    </row>
    <row r="35" spans="1:6" ht="17.25" customHeight="1" hidden="1">
      <c r="A35" s="29">
        <v>1.1</v>
      </c>
      <c r="B35" s="33" t="s">
        <v>11</v>
      </c>
      <c r="C35" s="17"/>
      <c r="D35" s="17"/>
      <c r="E35" s="5"/>
      <c r="F35" s="5"/>
    </row>
    <row r="36" spans="1:6" ht="17.25" customHeight="1" hidden="1">
      <c r="A36" s="29"/>
      <c r="B36" s="33" t="s">
        <v>12</v>
      </c>
      <c r="C36" s="17"/>
      <c r="D36" s="17"/>
      <c r="E36" s="5"/>
      <c r="F36" s="5"/>
    </row>
    <row r="37" spans="1:6" ht="17.25" customHeight="1" hidden="1">
      <c r="A37" s="29"/>
      <c r="B37" s="33" t="s">
        <v>13</v>
      </c>
      <c r="C37" s="17"/>
      <c r="D37" s="17"/>
      <c r="E37" s="5"/>
      <c r="F37" s="5"/>
    </row>
    <row r="38" spans="1:6" ht="17.25" customHeight="1" hidden="1">
      <c r="A38" s="29"/>
      <c r="B38" s="33" t="s">
        <v>24</v>
      </c>
      <c r="C38" s="17"/>
      <c r="D38" s="17"/>
      <c r="E38" s="5"/>
      <c r="F38" s="5"/>
    </row>
    <row r="39" spans="1:6" ht="17.25" customHeight="1" hidden="1">
      <c r="A39" s="29">
        <v>1.2</v>
      </c>
      <c r="B39" s="33" t="s">
        <v>14</v>
      </c>
      <c r="C39" s="17"/>
      <c r="D39" s="17"/>
      <c r="E39" s="5"/>
      <c r="F39" s="5"/>
    </row>
    <row r="40" spans="1:6" ht="17.25" customHeight="1" hidden="1">
      <c r="A40" s="29"/>
      <c r="B40" s="33" t="s">
        <v>15</v>
      </c>
      <c r="C40" s="17"/>
      <c r="D40" s="17"/>
      <c r="E40" s="5"/>
      <c r="F40" s="5"/>
    </row>
    <row r="41" spans="1:6" ht="17.25" customHeight="1" hidden="1">
      <c r="A41" s="29"/>
      <c r="B41" s="33" t="s">
        <v>16</v>
      </c>
      <c r="C41" s="17"/>
      <c r="D41" s="17"/>
      <c r="E41" s="5"/>
      <c r="F41" s="5"/>
    </row>
    <row r="42" spans="1:6" ht="17.25" customHeight="1" hidden="1">
      <c r="A42" s="29"/>
      <c r="B42" s="33" t="s">
        <v>24</v>
      </c>
      <c r="C42" s="17"/>
      <c r="D42" s="17"/>
      <c r="E42" s="5"/>
      <c r="F42" s="5"/>
    </row>
    <row r="43" spans="1:6" ht="17.25" customHeight="1" hidden="1">
      <c r="A43" s="29">
        <v>2</v>
      </c>
      <c r="B43" s="33" t="s">
        <v>33</v>
      </c>
      <c r="C43" s="17"/>
      <c r="D43" s="17"/>
      <c r="E43" s="5"/>
      <c r="F43" s="5"/>
    </row>
    <row r="44" spans="1:6" ht="17.25" customHeight="1" hidden="1">
      <c r="A44" s="29">
        <v>3</v>
      </c>
      <c r="B44" s="33" t="s">
        <v>34</v>
      </c>
      <c r="C44" s="17"/>
      <c r="D44" s="17"/>
      <c r="E44" s="5"/>
      <c r="F44" s="5"/>
    </row>
    <row r="45" spans="1:10" ht="34.5" customHeight="1">
      <c r="A45" s="29" t="s">
        <v>2</v>
      </c>
      <c r="B45" s="33" t="s">
        <v>6</v>
      </c>
      <c r="C45" s="75">
        <f>C46+C117+C131</f>
        <v>1658578923</v>
      </c>
      <c r="D45" s="75">
        <f>D46+D117+D131</f>
        <v>1658578923</v>
      </c>
      <c r="E45" s="16"/>
      <c r="F45" s="16">
        <f>F46+F117+F131</f>
        <v>0</v>
      </c>
      <c r="G45" s="30">
        <v>1764831947</v>
      </c>
      <c r="H45" s="30">
        <f>D45-G45</f>
        <v>-106253024</v>
      </c>
      <c r="I45" s="30">
        <v>106253024</v>
      </c>
      <c r="J45" s="30">
        <f>H45-I45</f>
        <v>-212506048</v>
      </c>
    </row>
    <row r="46" spans="1:6" ht="27" customHeight="1">
      <c r="A46" s="34">
        <v>1.1</v>
      </c>
      <c r="B46" s="35" t="s">
        <v>101</v>
      </c>
      <c r="C46" s="36">
        <f>C47+C50+C52+C63+C68+C70+C72+C75+C79+C85+C88+C95+C98+C105+C110+C112</f>
        <v>1307051805</v>
      </c>
      <c r="D46" s="36">
        <f>D47+D50+D52+D63+D68+D70+D72+D75+D79+D85+D88+D95+D98+D105+D110+D112</f>
        <v>1307051805</v>
      </c>
      <c r="E46" s="32"/>
      <c r="F46" s="28"/>
    </row>
    <row r="47" spans="1:6" ht="24" customHeight="1">
      <c r="A47" s="62">
        <v>6000</v>
      </c>
      <c r="B47" s="37" t="s">
        <v>41</v>
      </c>
      <c r="C47" s="38">
        <f>SUM(C48:C49)</f>
        <v>698935000</v>
      </c>
      <c r="D47" s="39">
        <f>SUM(D48:D49)</f>
        <v>698935000</v>
      </c>
      <c r="E47" s="5"/>
      <c r="F47" s="5"/>
    </row>
    <row r="48" spans="1:6" ht="24" customHeight="1">
      <c r="A48" s="47">
        <v>6001</v>
      </c>
      <c r="B48" s="40" t="s">
        <v>37</v>
      </c>
      <c r="C48" s="41">
        <v>520169800</v>
      </c>
      <c r="D48" s="42">
        <f>C48</f>
        <v>520169800</v>
      </c>
      <c r="E48" s="5"/>
      <c r="F48" s="5"/>
    </row>
    <row r="49" spans="1:6" ht="22.5" customHeight="1">
      <c r="A49" s="47">
        <v>6003</v>
      </c>
      <c r="B49" s="40" t="s">
        <v>38</v>
      </c>
      <c r="C49" s="41">
        <v>178765200</v>
      </c>
      <c r="D49" s="42">
        <f>C49</f>
        <v>178765200</v>
      </c>
      <c r="E49" s="5"/>
      <c r="F49" s="5"/>
    </row>
    <row r="50" spans="1:6" ht="38.25" customHeight="1" hidden="1">
      <c r="A50" s="62">
        <v>6050</v>
      </c>
      <c r="B50" s="80" t="s">
        <v>118</v>
      </c>
      <c r="C50" s="81">
        <f>C51</f>
        <v>0</v>
      </c>
      <c r="D50" s="82">
        <f>D51</f>
        <v>0</v>
      </c>
      <c r="E50" s="5"/>
      <c r="F50" s="5"/>
    </row>
    <row r="51" spans="1:6" ht="33" customHeight="1" hidden="1">
      <c r="A51" s="47">
        <v>6051</v>
      </c>
      <c r="B51" s="52" t="s">
        <v>118</v>
      </c>
      <c r="C51" s="41"/>
      <c r="D51" s="41"/>
      <c r="E51" s="5"/>
      <c r="F51" s="5"/>
    </row>
    <row r="52" spans="1:6" ht="24" customHeight="1">
      <c r="A52" s="62">
        <v>6100</v>
      </c>
      <c r="B52" s="37" t="s">
        <v>42</v>
      </c>
      <c r="C52" s="39">
        <f>SUM(C53:C56)</f>
        <v>357643817</v>
      </c>
      <c r="D52" s="39">
        <f>SUM(D53:D56)</f>
        <v>357643817</v>
      </c>
      <c r="E52" s="5"/>
      <c r="F52" s="5"/>
    </row>
    <row r="53" spans="1:6" ht="24" customHeight="1">
      <c r="A53" s="47">
        <v>6101</v>
      </c>
      <c r="B53" s="40" t="s">
        <v>39</v>
      </c>
      <c r="C53" s="43">
        <v>12512000</v>
      </c>
      <c r="D53" s="42">
        <f>C53</f>
        <v>12512000</v>
      </c>
      <c r="E53" s="5"/>
      <c r="F53" s="5"/>
    </row>
    <row r="54" spans="1:6" ht="24" customHeight="1">
      <c r="A54" s="47">
        <v>6112</v>
      </c>
      <c r="B54" s="40" t="s">
        <v>136</v>
      </c>
      <c r="C54" s="43">
        <v>221122285</v>
      </c>
      <c r="D54" s="42">
        <f>C54</f>
        <v>221122285</v>
      </c>
      <c r="E54" s="5"/>
      <c r="F54" s="5"/>
    </row>
    <row r="55" spans="1:6" ht="24" customHeight="1">
      <c r="A55" s="47">
        <v>6113</v>
      </c>
      <c r="B55" s="40" t="s">
        <v>147</v>
      </c>
      <c r="C55" s="43">
        <v>1955000</v>
      </c>
      <c r="D55" s="42">
        <f>C55</f>
        <v>1955000</v>
      </c>
      <c r="E55" s="5"/>
      <c r="F55" s="5"/>
    </row>
    <row r="56" spans="1:6" ht="30.75" customHeight="1">
      <c r="A56" s="47">
        <v>6115</v>
      </c>
      <c r="B56" s="40" t="s">
        <v>96</v>
      </c>
      <c r="C56" s="43">
        <v>122054532</v>
      </c>
      <c r="D56" s="42">
        <f>C56</f>
        <v>122054532</v>
      </c>
      <c r="E56" s="5"/>
      <c r="F56" s="5"/>
    </row>
    <row r="57" spans="1:6" ht="21" customHeight="1">
      <c r="A57" s="78">
        <v>6200</v>
      </c>
      <c r="B57" s="40"/>
      <c r="C57" s="43"/>
      <c r="D57" s="42"/>
      <c r="E57" s="5"/>
      <c r="F57" s="5"/>
    </row>
    <row r="58" spans="1:6" ht="21" customHeight="1">
      <c r="A58" s="47">
        <v>6201</v>
      </c>
      <c r="B58" s="40"/>
      <c r="C58" s="43"/>
      <c r="D58" s="42"/>
      <c r="E58" s="5"/>
      <c r="F58" s="5"/>
    </row>
    <row r="59" spans="1:6" ht="30.75" customHeight="1">
      <c r="A59" s="62">
        <v>6250</v>
      </c>
      <c r="B59" s="37" t="s">
        <v>43</v>
      </c>
      <c r="C59" s="39">
        <f>SUM(C60:C62)</f>
        <v>0</v>
      </c>
      <c r="D59" s="39">
        <f>SUM(D60:D62)</f>
        <v>0</v>
      </c>
      <c r="E59" s="5"/>
      <c r="F59" s="5"/>
    </row>
    <row r="60" spans="1:6" ht="30.75" customHeight="1">
      <c r="A60" s="76">
        <v>6253</v>
      </c>
      <c r="B60" s="44" t="s">
        <v>44</v>
      </c>
      <c r="C60" s="43">
        <v>0</v>
      </c>
      <c r="D60" s="43">
        <v>0</v>
      </c>
      <c r="E60" s="5"/>
      <c r="F60" s="5"/>
    </row>
    <row r="61" spans="1:6" ht="30.75" customHeight="1">
      <c r="A61" s="47">
        <v>6257</v>
      </c>
      <c r="B61" s="40" t="s">
        <v>45</v>
      </c>
      <c r="C61" s="43"/>
      <c r="D61" s="43"/>
      <c r="E61" s="5"/>
      <c r="F61" s="5"/>
    </row>
    <row r="62" spans="1:6" ht="30.75" customHeight="1">
      <c r="A62" s="77">
        <v>6256</v>
      </c>
      <c r="B62" s="40" t="s">
        <v>87</v>
      </c>
      <c r="C62" s="43">
        <v>0</v>
      </c>
      <c r="D62" s="43">
        <v>0</v>
      </c>
      <c r="E62" s="5"/>
      <c r="F62" s="5"/>
    </row>
    <row r="63" spans="1:6" ht="30.75" customHeight="1">
      <c r="A63" s="62">
        <v>6300</v>
      </c>
      <c r="B63" s="37" t="s">
        <v>46</v>
      </c>
      <c r="C63" s="39">
        <f>SUM(C64:C67)</f>
        <v>153141577</v>
      </c>
      <c r="D63" s="39">
        <f>SUM(D64:D67)</f>
        <v>153141577</v>
      </c>
      <c r="E63" s="5"/>
      <c r="F63" s="5"/>
    </row>
    <row r="64" spans="1:6" ht="30.75" customHeight="1">
      <c r="A64" s="47">
        <v>6301</v>
      </c>
      <c r="B64" s="40" t="s">
        <v>47</v>
      </c>
      <c r="C64" s="43">
        <v>103329214</v>
      </c>
      <c r="D64" s="42">
        <f>C64</f>
        <v>103329214</v>
      </c>
      <c r="E64" s="5"/>
      <c r="F64" s="5"/>
    </row>
    <row r="65" spans="1:6" ht="24" customHeight="1">
      <c r="A65" s="47">
        <v>6302</v>
      </c>
      <c r="B65" s="40" t="s">
        <v>48</v>
      </c>
      <c r="C65" s="43">
        <v>25005047</v>
      </c>
      <c r="D65" s="42">
        <f>C65</f>
        <v>25005047</v>
      </c>
      <c r="E65" s="5"/>
      <c r="F65" s="5"/>
    </row>
    <row r="66" spans="1:6" ht="24" customHeight="1">
      <c r="A66" s="47">
        <v>6303</v>
      </c>
      <c r="B66" s="40" t="s">
        <v>49</v>
      </c>
      <c r="C66" s="43">
        <v>16670030</v>
      </c>
      <c r="D66" s="42">
        <f>C66</f>
        <v>16670030</v>
      </c>
      <c r="E66" s="5"/>
      <c r="F66" s="5"/>
    </row>
    <row r="67" spans="1:6" ht="21.75" customHeight="1">
      <c r="A67" s="47">
        <v>6304</v>
      </c>
      <c r="B67" s="40" t="s">
        <v>50</v>
      </c>
      <c r="C67" s="43">
        <v>8137286</v>
      </c>
      <c r="D67" s="42">
        <f>C67</f>
        <v>8137286</v>
      </c>
      <c r="E67" s="5"/>
      <c r="F67" s="5"/>
    </row>
    <row r="68" spans="1:6" ht="0.75" customHeight="1" hidden="1">
      <c r="A68" s="62">
        <v>6250</v>
      </c>
      <c r="B68" s="37" t="s">
        <v>119</v>
      </c>
      <c r="C68" s="39">
        <f>C69</f>
        <v>0</v>
      </c>
      <c r="D68" s="82">
        <f>D69</f>
        <v>0</v>
      </c>
      <c r="E68" s="23"/>
      <c r="F68" s="23"/>
    </row>
    <row r="69" spans="1:6" ht="24" customHeight="1" hidden="1">
      <c r="A69" s="47">
        <v>6299</v>
      </c>
      <c r="B69" s="40" t="s">
        <v>120</v>
      </c>
      <c r="C69" s="43"/>
      <c r="D69" s="42"/>
      <c r="E69" s="5"/>
      <c r="F69" s="5"/>
    </row>
    <row r="70" spans="1:6" ht="31.5" customHeight="1" hidden="1">
      <c r="A70" s="78">
        <v>6400</v>
      </c>
      <c r="B70" s="45" t="s">
        <v>79</v>
      </c>
      <c r="C70" s="46">
        <f>C71</f>
        <v>0</v>
      </c>
      <c r="D70" s="46">
        <f>D71</f>
        <v>0</v>
      </c>
      <c r="E70" s="5"/>
      <c r="F70" s="5"/>
    </row>
    <row r="71" spans="1:6" ht="30.75" customHeight="1" hidden="1">
      <c r="A71" s="47">
        <v>6404</v>
      </c>
      <c r="B71" s="52" t="s">
        <v>121</v>
      </c>
      <c r="C71" s="43"/>
      <c r="D71" s="43"/>
      <c r="E71" s="5"/>
      <c r="F71" s="5"/>
    </row>
    <row r="72" spans="1:6" ht="24" customHeight="1">
      <c r="A72" s="62">
        <v>6500</v>
      </c>
      <c r="B72" s="37" t="s">
        <v>51</v>
      </c>
      <c r="C72" s="48">
        <f>SUM(C73:C74)</f>
        <v>8396311</v>
      </c>
      <c r="D72" s="48">
        <f>SUM(D73:D74)</f>
        <v>8396311</v>
      </c>
      <c r="E72" s="7">
        <f>SUM(E73:E74)</f>
        <v>0</v>
      </c>
      <c r="F72" s="5"/>
    </row>
    <row r="73" spans="1:6" ht="24" customHeight="1">
      <c r="A73" s="47">
        <v>6501</v>
      </c>
      <c r="B73" s="40" t="s">
        <v>52</v>
      </c>
      <c r="C73" s="49">
        <v>8396311</v>
      </c>
      <c r="D73" s="42">
        <f>C73</f>
        <v>8396311</v>
      </c>
      <c r="E73" s="6"/>
      <c r="F73" s="5"/>
    </row>
    <row r="74" spans="1:6" ht="24" customHeight="1">
      <c r="A74" s="47">
        <v>6504</v>
      </c>
      <c r="B74" s="40" t="s">
        <v>53</v>
      </c>
      <c r="C74" s="49"/>
      <c r="D74" s="49">
        <f>C74</f>
        <v>0</v>
      </c>
      <c r="E74" s="5"/>
      <c r="F74" s="5"/>
    </row>
    <row r="75" spans="1:6" ht="24" customHeight="1">
      <c r="A75" s="62">
        <v>6550</v>
      </c>
      <c r="B75" s="37" t="s">
        <v>54</v>
      </c>
      <c r="C75" s="48">
        <f>SUM(C76:C78)</f>
        <v>15551000</v>
      </c>
      <c r="D75" s="48">
        <f>SUM(D76:D78)</f>
        <v>15551000</v>
      </c>
      <c r="E75" s="7">
        <f>SUM(E76:E78)</f>
        <v>0</v>
      </c>
      <c r="F75" s="5"/>
    </row>
    <row r="76" spans="1:6" ht="24" customHeight="1">
      <c r="A76" s="47">
        <v>6551</v>
      </c>
      <c r="B76" s="40" t="s">
        <v>55</v>
      </c>
      <c r="C76" s="49">
        <v>8995000</v>
      </c>
      <c r="D76" s="42">
        <f>C76</f>
        <v>8995000</v>
      </c>
      <c r="E76" s="14"/>
      <c r="F76" s="5"/>
    </row>
    <row r="77" spans="1:6" ht="24" customHeight="1">
      <c r="A77" s="47">
        <v>6552</v>
      </c>
      <c r="B77" s="40" t="s">
        <v>56</v>
      </c>
      <c r="C77" s="49"/>
      <c r="D77" s="42">
        <f>C77</f>
        <v>0</v>
      </c>
      <c r="E77" s="14"/>
      <c r="F77" s="5"/>
    </row>
    <row r="78" spans="1:6" ht="24" customHeight="1">
      <c r="A78" s="47">
        <v>6559</v>
      </c>
      <c r="B78" s="40" t="s">
        <v>88</v>
      </c>
      <c r="C78" s="49">
        <v>6556000</v>
      </c>
      <c r="D78" s="42">
        <f>C78</f>
        <v>6556000</v>
      </c>
      <c r="E78" s="14"/>
      <c r="F78" s="5"/>
    </row>
    <row r="79" spans="1:6" ht="24" customHeight="1">
      <c r="A79" s="62">
        <v>6600</v>
      </c>
      <c r="B79" s="37" t="s">
        <v>57</v>
      </c>
      <c r="C79" s="48">
        <f>SUM(C80:C83)</f>
        <v>2316000</v>
      </c>
      <c r="D79" s="48">
        <f>SUM(D80:D83)</f>
        <v>2316000</v>
      </c>
      <c r="E79" s="7">
        <f>SUM(E80:E83)</f>
        <v>0</v>
      </c>
      <c r="F79" s="5"/>
    </row>
    <row r="80" spans="1:6" ht="29.25" customHeight="1">
      <c r="A80" s="47">
        <v>6601</v>
      </c>
      <c r="B80" s="40" t="s">
        <v>58</v>
      </c>
      <c r="C80" s="49">
        <v>66000</v>
      </c>
      <c r="D80" s="42">
        <f>C80</f>
        <v>66000</v>
      </c>
      <c r="E80" s="6"/>
      <c r="F80" s="5"/>
    </row>
    <row r="81" spans="1:6" ht="29.25" customHeight="1">
      <c r="A81" s="47">
        <v>6605</v>
      </c>
      <c r="B81" s="40" t="s">
        <v>60</v>
      </c>
      <c r="C81" s="49"/>
      <c r="D81" s="42">
        <f>C81</f>
        <v>0</v>
      </c>
      <c r="E81" s="6"/>
      <c r="F81" s="5"/>
    </row>
    <row r="82" spans="1:6" ht="29.25" customHeight="1">
      <c r="A82" s="47">
        <v>6608</v>
      </c>
      <c r="B82" s="40" t="s">
        <v>59</v>
      </c>
      <c r="C82" s="49"/>
      <c r="D82" s="42">
        <f>C82</f>
        <v>0</v>
      </c>
      <c r="E82" s="6"/>
      <c r="F82" s="5"/>
    </row>
    <row r="83" spans="1:6" ht="29.25" customHeight="1">
      <c r="A83" s="47">
        <v>6618</v>
      </c>
      <c r="B83" s="40" t="s">
        <v>89</v>
      </c>
      <c r="C83" s="49">
        <v>2250000</v>
      </c>
      <c r="D83" s="42">
        <f>C83</f>
        <v>2250000</v>
      </c>
      <c r="E83" s="6"/>
      <c r="F83" s="5"/>
    </row>
    <row r="84" spans="1:6" ht="29.25" customHeight="1">
      <c r="A84" s="47">
        <v>6649</v>
      </c>
      <c r="B84" s="40" t="s">
        <v>151</v>
      </c>
      <c r="C84" s="49"/>
      <c r="D84" s="42"/>
      <c r="E84" s="6"/>
      <c r="F84" s="5"/>
    </row>
    <row r="85" spans="1:6" ht="29.25" customHeight="1">
      <c r="A85" s="62">
        <v>6650</v>
      </c>
      <c r="B85" s="37" t="s">
        <v>61</v>
      </c>
      <c r="C85" s="48">
        <f>SUM(C86:C87)</f>
        <v>0</v>
      </c>
      <c r="D85" s="42">
        <f>C85</f>
        <v>0</v>
      </c>
      <c r="E85" s="4"/>
      <c r="F85" s="4"/>
    </row>
    <row r="86" spans="1:6" ht="29.25" customHeight="1">
      <c r="A86" s="47">
        <v>6657</v>
      </c>
      <c r="B86" s="40" t="s">
        <v>62</v>
      </c>
      <c r="C86" s="49"/>
      <c r="D86" s="49"/>
      <c r="E86" s="4"/>
      <c r="F86" s="4"/>
    </row>
    <row r="87" spans="1:6" ht="29.25" customHeight="1">
      <c r="A87" s="47">
        <v>6699</v>
      </c>
      <c r="B87" s="40" t="s">
        <v>63</v>
      </c>
      <c r="C87" s="49"/>
      <c r="D87" s="49"/>
      <c r="E87" s="4"/>
      <c r="F87" s="4"/>
    </row>
    <row r="88" spans="1:6" ht="29.25" customHeight="1">
      <c r="A88" s="62">
        <v>6700</v>
      </c>
      <c r="B88" s="37" t="s">
        <v>64</v>
      </c>
      <c r="C88" s="48">
        <f>SUM(C89:C94)</f>
        <v>10044000</v>
      </c>
      <c r="D88" s="48">
        <f>SUM(D89:D94)</f>
        <v>10044000</v>
      </c>
      <c r="E88" s="7"/>
      <c r="F88" s="4"/>
    </row>
    <row r="89" spans="1:6" ht="24" customHeight="1">
      <c r="A89" s="47">
        <v>6701</v>
      </c>
      <c r="B89" s="40" t="s">
        <v>65</v>
      </c>
      <c r="C89" s="49">
        <v>648000</v>
      </c>
      <c r="D89" s="49">
        <f>C89</f>
        <v>648000</v>
      </c>
      <c r="E89" s="6"/>
      <c r="F89" s="4"/>
    </row>
    <row r="90" spans="1:6" ht="24" customHeight="1">
      <c r="A90" s="47">
        <v>6702</v>
      </c>
      <c r="B90" s="40" t="s">
        <v>66</v>
      </c>
      <c r="C90" s="49">
        <v>1146000</v>
      </c>
      <c r="D90" s="49">
        <f>C90</f>
        <v>1146000</v>
      </c>
      <c r="E90" s="6"/>
      <c r="F90" s="4"/>
    </row>
    <row r="91" spans="1:6" ht="24" customHeight="1">
      <c r="A91" s="47">
        <v>6703</v>
      </c>
      <c r="B91" s="40" t="s">
        <v>67</v>
      </c>
      <c r="C91" s="49">
        <v>750000</v>
      </c>
      <c r="D91" s="49">
        <f>C91</f>
        <v>750000</v>
      </c>
      <c r="E91" s="6"/>
      <c r="F91" s="4"/>
    </row>
    <row r="92" spans="1:6" ht="23.25" customHeight="1">
      <c r="A92" s="47">
        <v>6704</v>
      </c>
      <c r="B92" s="40" t="s">
        <v>68</v>
      </c>
      <c r="C92" s="49">
        <v>7500000</v>
      </c>
      <c r="D92" s="49">
        <f>C92</f>
        <v>7500000</v>
      </c>
      <c r="E92" s="6"/>
      <c r="F92" s="4"/>
    </row>
    <row r="93" spans="1:6" ht="24" customHeight="1" hidden="1">
      <c r="A93" s="47">
        <v>6749</v>
      </c>
      <c r="B93" s="40" t="s">
        <v>69</v>
      </c>
      <c r="C93" s="49"/>
      <c r="D93" s="49"/>
      <c r="E93" s="6"/>
      <c r="F93" s="4"/>
    </row>
    <row r="94" spans="1:6" ht="24" customHeight="1" hidden="1">
      <c r="A94" s="47">
        <v>6799</v>
      </c>
      <c r="B94" s="40" t="s">
        <v>90</v>
      </c>
      <c r="C94" s="49"/>
      <c r="D94" s="49"/>
      <c r="E94" s="6"/>
      <c r="F94" s="4"/>
    </row>
    <row r="95" spans="1:14" s="22" customFormat="1" ht="24" customHeight="1">
      <c r="A95" s="62">
        <v>6750</v>
      </c>
      <c r="B95" s="37" t="s">
        <v>85</v>
      </c>
      <c r="C95" s="50">
        <f>C96+C97</f>
        <v>23010900</v>
      </c>
      <c r="D95" s="50">
        <f>D96+D97</f>
        <v>23010900</v>
      </c>
      <c r="E95" s="21"/>
      <c r="F95" s="3"/>
      <c r="G95" s="31"/>
      <c r="H95" s="31"/>
      <c r="I95" s="31"/>
      <c r="J95" s="31"/>
      <c r="K95" s="31"/>
      <c r="L95" s="31"/>
      <c r="M95" s="31"/>
      <c r="N95" s="31"/>
    </row>
    <row r="96" spans="1:6" ht="24" customHeight="1">
      <c r="A96" s="47">
        <v>6757</v>
      </c>
      <c r="B96" s="40" t="s">
        <v>99</v>
      </c>
      <c r="C96" s="49">
        <v>16110900</v>
      </c>
      <c r="D96" s="49">
        <f>C96</f>
        <v>16110900</v>
      </c>
      <c r="E96" s="6"/>
      <c r="F96" s="4"/>
    </row>
    <row r="97" spans="1:6" ht="24" customHeight="1">
      <c r="A97" s="47">
        <v>6799</v>
      </c>
      <c r="B97" s="40" t="s">
        <v>109</v>
      </c>
      <c r="C97" s="49">
        <v>6900000</v>
      </c>
      <c r="D97" s="49">
        <f>C97</f>
        <v>6900000</v>
      </c>
      <c r="E97" s="6"/>
      <c r="F97" s="4"/>
    </row>
    <row r="98" spans="1:6" ht="23.25" customHeight="1">
      <c r="A98" s="62">
        <v>6900</v>
      </c>
      <c r="B98" s="37" t="s">
        <v>70</v>
      </c>
      <c r="C98" s="48">
        <f>SUM(C100:C104)</f>
        <v>7494000</v>
      </c>
      <c r="D98" s="48">
        <f>SUM(D100:D104)</f>
        <v>7494000</v>
      </c>
      <c r="E98" s="7">
        <f>SUM(E100:E104)</f>
        <v>0</v>
      </c>
      <c r="F98" s="4"/>
    </row>
    <row r="99" spans="1:6" ht="24" customHeight="1" hidden="1">
      <c r="A99" s="47">
        <v>6907</v>
      </c>
      <c r="B99" s="40" t="s">
        <v>122</v>
      </c>
      <c r="C99" s="48"/>
      <c r="D99" s="48"/>
      <c r="E99" s="7"/>
      <c r="F99" s="4"/>
    </row>
    <row r="100" spans="1:6" ht="24" customHeight="1" hidden="1">
      <c r="A100" s="47">
        <v>6908</v>
      </c>
      <c r="B100" s="40" t="s">
        <v>91</v>
      </c>
      <c r="C100" s="49"/>
      <c r="D100" s="49"/>
      <c r="E100" s="6"/>
      <c r="F100" s="4"/>
    </row>
    <row r="101" spans="1:6" ht="24" customHeight="1" hidden="1">
      <c r="A101" s="47">
        <v>6912</v>
      </c>
      <c r="B101" s="40" t="s">
        <v>71</v>
      </c>
      <c r="C101" s="49"/>
      <c r="D101" s="49">
        <f>C101</f>
        <v>0</v>
      </c>
      <c r="E101" s="6"/>
      <c r="F101" s="4"/>
    </row>
    <row r="102" spans="1:6" ht="24" customHeight="1" hidden="1">
      <c r="A102" s="47">
        <v>6913</v>
      </c>
      <c r="B102" s="40" t="s">
        <v>142</v>
      </c>
      <c r="C102" s="49"/>
      <c r="D102" s="49">
        <f>C102</f>
        <v>0</v>
      </c>
      <c r="E102" s="6"/>
      <c r="F102" s="4"/>
    </row>
    <row r="103" spans="1:6" ht="24" customHeight="1">
      <c r="A103" s="47">
        <v>6921</v>
      </c>
      <c r="B103" s="40" t="s">
        <v>139</v>
      </c>
      <c r="C103" s="49">
        <v>1954000</v>
      </c>
      <c r="D103" s="49">
        <f>C103</f>
        <v>1954000</v>
      </c>
      <c r="E103" s="6"/>
      <c r="F103" s="4"/>
    </row>
    <row r="104" spans="1:6" ht="33" customHeight="1">
      <c r="A104" s="47">
        <v>6949</v>
      </c>
      <c r="B104" s="52" t="s">
        <v>125</v>
      </c>
      <c r="C104" s="49">
        <v>5540000</v>
      </c>
      <c r="D104" s="49">
        <f>C104</f>
        <v>5540000</v>
      </c>
      <c r="E104" s="6"/>
      <c r="F104" s="4"/>
    </row>
    <row r="105" spans="1:6" ht="24" customHeight="1">
      <c r="A105" s="62">
        <v>7000</v>
      </c>
      <c r="B105" s="37" t="s">
        <v>73</v>
      </c>
      <c r="C105" s="48">
        <f>SUM(C106:C109)</f>
        <v>16780000</v>
      </c>
      <c r="D105" s="48">
        <f>SUM(D106:D109)</f>
        <v>16780000</v>
      </c>
      <c r="E105" s="7">
        <f>SUM(E106:E109)</f>
        <v>0</v>
      </c>
      <c r="F105" s="4"/>
    </row>
    <row r="106" spans="1:6" ht="24" customHeight="1">
      <c r="A106" s="47">
        <v>7001</v>
      </c>
      <c r="B106" s="40" t="s">
        <v>140</v>
      </c>
      <c r="C106" s="49">
        <v>1230000</v>
      </c>
      <c r="D106" s="49">
        <f>C106</f>
        <v>1230000</v>
      </c>
      <c r="E106" s="12"/>
      <c r="F106" s="4"/>
    </row>
    <row r="107" spans="1:6" ht="24" customHeight="1" hidden="1">
      <c r="A107" s="47">
        <v>7004</v>
      </c>
      <c r="B107" s="40" t="s">
        <v>141</v>
      </c>
      <c r="C107" s="49"/>
      <c r="D107" s="49">
        <f>C107</f>
        <v>0</v>
      </c>
      <c r="E107" s="4"/>
      <c r="F107" s="4"/>
    </row>
    <row r="108" spans="1:6" ht="34.5" customHeight="1" hidden="1">
      <c r="A108" s="47">
        <v>7012</v>
      </c>
      <c r="B108" s="83" t="s">
        <v>123</v>
      </c>
      <c r="C108" s="49"/>
      <c r="D108" s="49">
        <f>C108</f>
        <v>0</v>
      </c>
      <c r="E108" s="4"/>
      <c r="F108" s="4"/>
    </row>
    <row r="109" spans="1:6" ht="23.25" customHeight="1">
      <c r="A109" s="47">
        <v>7049</v>
      </c>
      <c r="B109" s="40" t="s">
        <v>98</v>
      </c>
      <c r="C109" s="49">
        <v>15550000</v>
      </c>
      <c r="D109" s="49">
        <f>C109</f>
        <v>15550000</v>
      </c>
      <c r="E109" s="6"/>
      <c r="F109" s="4"/>
    </row>
    <row r="110" spans="1:14" s="22" customFormat="1" ht="24" customHeight="1" hidden="1">
      <c r="A110" s="62">
        <v>7050</v>
      </c>
      <c r="B110" s="37" t="s">
        <v>100</v>
      </c>
      <c r="C110" s="50">
        <f>C111</f>
        <v>0</v>
      </c>
      <c r="D110" s="50">
        <f>D111</f>
        <v>0</v>
      </c>
      <c r="E110" s="20">
        <f>E111</f>
        <v>0</v>
      </c>
      <c r="F110" s="3"/>
      <c r="G110" s="31"/>
      <c r="H110" s="31"/>
      <c r="I110" s="31"/>
      <c r="J110" s="31"/>
      <c r="K110" s="31"/>
      <c r="L110" s="31"/>
      <c r="M110" s="31"/>
      <c r="N110" s="31"/>
    </row>
    <row r="111" spans="1:6" ht="24" customHeight="1" hidden="1">
      <c r="A111" s="47">
        <v>7099</v>
      </c>
      <c r="B111" s="40" t="s">
        <v>98</v>
      </c>
      <c r="C111" s="49"/>
      <c r="D111" s="49">
        <f>C111</f>
        <v>0</v>
      </c>
      <c r="E111" s="6"/>
      <c r="F111" s="4"/>
    </row>
    <row r="112" spans="1:6" ht="24" customHeight="1">
      <c r="A112" s="62">
        <v>7750</v>
      </c>
      <c r="B112" s="37" t="s">
        <v>69</v>
      </c>
      <c r="C112" s="48">
        <f>SUM(C113:C116)</f>
        <v>13739200</v>
      </c>
      <c r="D112" s="48">
        <f>SUM(D113:D116)</f>
        <v>13739200</v>
      </c>
      <c r="E112" s="7">
        <f>SUM(E113:E116)</f>
        <v>0</v>
      </c>
      <c r="F112" s="4"/>
    </row>
    <row r="113" spans="1:6" ht="24" customHeight="1">
      <c r="A113" s="47">
        <v>7756</v>
      </c>
      <c r="B113" s="40" t="s">
        <v>143</v>
      </c>
      <c r="C113" s="49">
        <v>321200</v>
      </c>
      <c r="D113" s="49">
        <v>321200</v>
      </c>
      <c r="E113" s="4"/>
      <c r="F113" s="4"/>
    </row>
    <row r="114" spans="1:6" ht="31.5" customHeight="1" hidden="1">
      <c r="A114" s="47">
        <v>7757</v>
      </c>
      <c r="B114" s="52" t="s">
        <v>130</v>
      </c>
      <c r="C114" s="49"/>
      <c r="D114" s="49"/>
      <c r="E114" s="4"/>
      <c r="F114" s="4"/>
    </row>
    <row r="115" spans="1:6" ht="24" customHeight="1" hidden="1">
      <c r="A115" s="47">
        <v>7764</v>
      </c>
      <c r="B115" s="40" t="s">
        <v>144</v>
      </c>
      <c r="C115" s="49"/>
      <c r="D115" s="49"/>
      <c r="E115" s="4"/>
      <c r="F115" s="4"/>
    </row>
    <row r="116" spans="1:6" ht="24" customHeight="1">
      <c r="A116" s="47">
        <v>7799</v>
      </c>
      <c r="B116" s="40" t="s">
        <v>98</v>
      </c>
      <c r="C116" s="49">
        <v>13418000</v>
      </c>
      <c r="D116" s="49">
        <v>13418000</v>
      </c>
      <c r="E116" s="6"/>
      <c r="F116" s="4"/>
    </row>
    <row r="117" spans="1:6" ht="24" customHeight="1">
      <c r="A117" s="34">
        <v>1.2</v>
      </c>
      <c r="B117" s="35" t="s">
        <v>102</v>
      </c>
      <c r="C117" s="54">
        <f>C118+C121+C126</f>
        <v>221827598</v>
      </c>
      <c r="D117" s="54">
        <f>D118+D121+D126</f>
        <v>221827598</v>
      </c>
      <c r="E117" s="27">
        <f>E118+E121+E126</f>
        <v>0</v>
      </c>
      <c r="F117" s="27">
        <f>F118+F121+F126</f>
        <v>0</v>
      </c>
    </row>
    <row r="118" spans="1:6" ht="24" customHeight="1">
      <c r="A118" s="62">
        <v>6000</v>
      </c>
      <c r="B118" s="37" t="s">
        <v>41</v>
      </c>
      <c r="C118" s="38">
        <f>SUM(C119:C120)</f>
        <v>100032800</v>
      </c>
      <c r="D118" s="39">
        <f>SUM(D119:D120)</f>
        <v>100032800</v>
      </c>
      <c r="E118" s="26"/>
      <c r="F118" s="24"/>
    </row>
    <row r="119" spans="1:6" ht="24" customHeight="1">
      <c r="A119" s="47">
        <v>6001</v>
      </c>
      <c r="B119" s="40" t="s">
        <v>37</v>
      </c>
      <c r="C119" s="41">
        <v>74429600</v>
      </c>
      <c r="D119" s="42">
        <f>C119</f>
        <v>74429600</v>
      </c>
      <c r="E119" s="26"/>
      <c r="F119" s="24"/>
    </row>
    <row r="120" spans="1:6" ht="24" customHeight="1">
      <c r="A120" s="47">
        <v>6003</v>
      </c>
      <c r="B120" s="40" t="s">
        <v>38</v>
      </c>
      <c r="C120" s="41">
        <v>25603200</v>
      </c>
      <c r="D120" s="42">
        <f>C120</f>
        <v>25603200</v>
      </c>
      <c r="E120" s="26"/>
      <c r="F120" s="24"/>
    </row>
    <row r="121" spans="1:6" ht="24" customHeight="1">
      <c r="A121" s="62">
        <v>6100</v>
      </c>
      <c r="B121" s="37" t="s">
        <v>42</v>
      </c>
      <c r="C121" s="39">
        <f>SUM(C122:C125)</f>
        <v>51248092</v>
      </c>
      <c r="D121" s="39">
        <f>SUM(D122:D125)</f>
        <v>51248092</v>
      </c>
      <c r="E121" s="26"/>
      <c r="F121" s="24"/>
    </row>
    <row r="122" spans="1:6" ht="24" customHeight="1">
      <c r="A122" s="47">
        <v>6101</v>
      </c>
      <c r="B122" s="40" t="s">
        <v>39</v>
      </c>
      <c r="C122" s="43">
        <v>1792000</v>
      </c>
      <c r="D122" s="42">
        <f>C122</f>
        <v>1792000</v>
      </c>
      <c r="E122" s="26"/>
      <c r="F122" s="24"/>
    </row>
    <row r="123" spans="1:6" ht="24" customHeight="1">
      <c r="A123" s="47">
        <v>6112</v>
      </c>
      <c r="B123" s="40" t="s">
        <v>136</v>
      </c>
      <c r="C123" s="43">
        <v>31645040</v>
      </c>
      <c r="D123" s="42">
        <f>C123</f>
        <v>31645040</v>
      </c>
      <c r="E123" s="26"/>
      <c r="F123" s="24"/>
    </row>
    <row r="124" spans="1:6" ht="24" customHeight="1">
      <c r="A124" s="47">
        <v>6113</v>
      </c>
      <c r="B124" s="40" t="s">
        <v>147</v>
      </c>
      <c r="C124" s="43">
        <v>280000</v>
      </c>
      <c r="D124" s="42">
        <f>C124</f>
        <v>280000</v>
      </c>
      <c r="E124" s="26"/>
      <c r="F124" s="24"/>
    </row>
    <row r="125" spans="1:6" ht="24" customHeight="1">
      <c r="A125" s="47">
        <v>6115</v>
      </c>
      <c r="B125" s="40" t="s">
        <v>108</v>
      </c>
      <c r="C125" s="43">
        <v>17531052</v>
      </c>
      <c r="D125" s="42">
        <f>C125</f>
        <v>17531052</v>
      </c>
      <c r="E125" s="26"/>
      <c r="F125" s="24"/>
    </row>
    <row r="126" spans="1:6" ht="24" customHeight="1">
      <c r="A126" s="62">
        <v>6300</v>
      </c>
      <c r="B126" s="37" t="s">
        <v>46</v>
      </c>
      <c r="C126" s="39">
        <f>SUM(C127:C130)</f>
        <v>70546706</v>
      </c>
      <c r="D126" s="39">
        <f>SUM(D127:D130)</f>
        <v>70546706</v>
      </c>
      <c r="E126" s="26"/>
      <c r="F126" s="24"/>
    </row>
    <row r="127" spans="1:6" ht="24" customHeight="1">
      <c r="A127" s="47">
        <v>6301</v>
      </c>
      <c r="B127" s="40" t="s">
        <v>47</v>
      </c>
      <c r="C127" s="43">
        <v>63420828</v>
      </c>
      <c r="D127" s="42">
        <f>C127</f>
        <v>63420828</v>
      </c>
      <c r="E127" s="26"/>
      <c r="F127" s="24"/>
    </row>
    <row r="128" spans="1:6" ht="24" customHeight="1">
      <c r="A128" s="47">
        <v>6302</v>
      </c>
      <c r="B128" s="40" t="s">
        <v>48</v>
      </c>
      <c r="C128" s="43">
        <v>3580676</v>
      </c>
      <c r="D128" s="42">
        <f>C128</f>
        <v>3580676</v>
      </c>
      <c r="E128" s="26"/>
      <c r="F128" s="24"/>
    </row>
    <row r="129" spans="1:6" ht="24" customHeight="1">
      <c r="A129" s="47">
        <v>6303</v>
      </c>
      <c r="B129" s="40" t="s">
        <v>49</v>
      </c>
      <c r="C129" s="43">
        <v>2387117</v>
      </c>
      <c r="D129" s="42">
        <f>C129</f>
        <v>2387117</v>
      </c>
      <c r="E129" s="26"/>
      <c r="F129" s="24"/>
    </row>
    <row r="130" spans="1:6" ht="24" customHeight="1">
      <c r="A130" s="47">
        <v>6304</v>
      </c>
      <c r="B130" s="40" t="s">
        <v>50</v>
      </c>
      <c r="C130" s="43">
        <v>1158085</v>
      </c>
      <c r="D130" s="42">
        <f>C130</f>
        <v>1158085</v>
      </c>
      <c r="E130" s="26"/>
      <c r="F130" s="24"/>
    </row>
    <row r="131" spans="1:9" ht="31.5" customHeight="1">
      <c r="A131" s="55">
        <v>1.3</v>
      </c>
      <c r="B131" s="56" t="s">
        <v>8</v>
      </c>
      <c r="C131" s="57">
        <f>C132+C135+C137+C139+C141+C144+C147+C149</f>
        <v>129699520</v>
      </c>
      <c r="D131" s="57">
        <f>D132+D135+D137+D139+D141+D144+D147+D149</f>
        <v>129699520</v>
      </c>
      <c r="E131" s="18">
        <f>E132+E135+E137+E139+E141+E144+E147+E149</f>
        <v>0</v>
      </c>
      <c r="F131" s="18">
        <f>F132+F135+F137+F139+F141+F144+F147+F149</f>
        <v>0</v>
      </c>
      <c r="H131" s="30">
        <v>235952544</v>
      </c>
      <c r="I131" s="30">
        <f>H131-C131</f>
        <v>106253024</v>
      </c>
    </row>
    <row r="132" spans="1:6" ht="0.75" customHeight="1">
      <c r="A132" s="62">
        <v>6100</v>
      </c>
      <c r="B132" s="51" t="s">
        <v>41</v>
      </c>
      <c r="C132" s="58">
        <f>SUM(C133:C134)</f>
        <v>0</v>
      </c>
      <c r="D132" s="58">
        <f>SUM(D133:D134)</f>
        <v>0</v>
      </c>
      <c r="E132" s="8"/>
      <c r="F132" s="25"/>
    </row>
    <row r="133" spans="1:6" ht="24" customHeight="1" hidden="1">
      <c r="A133" s="47">
        <v>6105</v>
      </c>
      <c r="B133" s="59" t="s">
        <v>78</v>
      </c>
      <c r="C133" s="60"/>
      <c r="D133" s="60"/>
      <c r="E133" s="9"/>
      <c r="F133" s="25"/>
    </row>
    <row r="134" spans="1:6" ht="24" customHeight="1" hidden="1">
      <c r="A134" s="47">
        <v>6149</v>
      </c>
      <c r="B134" s="59" t="s">
        <v>131</v>
      </c>
      <c r="C134" s="61"/>
      <c r="D134" s="61"/>
      <c r="E134" s="4"/>
      <c r="F134" s="25"/>
    </row>
    <row r="135" spans="1:6" ht="24" customHeight="1">
      <c r="A135" s="62">
        <v>6400</v>
      </c>
      <c r="B135" s="62" t="s">
        <v>79</v>
      </c>
      <c r="C135" s="63">
        <f>SUM(C136:C136)</f>
        <v>28075520</v>
      </c>
      <c r="D135" s="63">
        <f>SUM(D136:D136)</f>
        <v>28075520</v>
      </c>
      <c r="E135" s="11"/>
      <c r="F135" s="25"/>
    </row>
    <row r="136" spans="1:6" ht="24" customHeight="1">
      <c r="A136" s="47">
        <v>6449</v>
      </c>
      <c r="B136" s="59" t="s">
        <v>97</v>
      </c>
      <c r="C136" s="61">
        <v>28075520</v>
      </c>
      <c r="D136" s="61">
        <f>C136</f>
        <v>28075520</v>
      </c>
      <c r="E136" s="10"/>
      <c r="F136" s="25"/>
    </row>
    <row r="137" spans="1:6" ht="24" customHeight="1" hidden="1">
      <c r="A137" s="62">
        <v>6900</v>
      </c>
      <c r="B137" s="37" t="s">
        <v>70</v>
      </c>
      <c r="C137" s="48">
        <f>C138</f>
        <v>0</v>
      </c>
      <c r="D137" s="48">
        <f>D138</f>
        <v>0</v>
      </c>
      <c r="E137" s="4"/>
      <c r="F137" s="25"/>
    </row>
    <row r="138" spans="1:6" ht="31.5" customHeight="1" hidden="1">
      <c r="A138" s="47">
        <v>6949</v>
      </c>
      <c r="B138" s="52" t="s">
        <v>94</v>
      </c>
      <c r="C138" s="49"/>
      <c r="D138" s="49"/>
      <c r="E138" s="4"/>
      <c r="F138" s="25"/>
    </row>
    <row r="139" spans="1:6" ht="24" customHeight="1" hidden="1">
      <c r="A139" s="79" t="s">
        <v>84</v>
      </c>
      <c r="B139" s="37" t="s">
        <v>85</v>
      </c>
      <c r="C139" s="48">
        <f>SUM(C140)</f>
        <v>0</v>
      </c>
      <c r="D139" s="48">
        <f>SUM(D140)</f>
        <v>0</v>
      </c>
      <c r="E139" s="4"/>
      <c r="F139" s="4"/>
    </row>
    <row r="140" spans="1:6" ht="24" customHeight="1" hidden="1">
      <c r="A140" s="47">
        <v>6758</v>
      </c>
      <c r="B140" s="40" t="s">
        <v>80</v>
      </c>
      <c r="C140" s="49"/>
      <c r="D140" s="49"/>
      <c r="E140" s="4"/>
      <c r="F140" s="4"/>
    </row>
    <row r="141" spans="1:6" ht="24" customHeight="1" hidden="1">
      <c r="A141" s="62">
        <v>7000</v>
      </c>
      <c r="B141" s="37" t="s">
        <v>81</v>
      </c>
      <c r="C141" s="48">
        <f>SUM(C142:C143)</f>
        <v>0</v>
      </c>
      <c r="D141" s="48">
        <f>SUM(D142:D143)</f>
        <v>0</v>
      </c>
      <c r="E141" s="4"/>
      <c r="F141" s="4"/>
    </row>
    <row r="142" spans="1:6" ht="24" customHeight="1" hidden="1">
      <c r="A142" s="47">
        <v>7004</v>
      </c>
      <c r="B142" s="40" t="s">
        <v>82</v>
      </c>
      <c r="C142" s="49"/>
      <c r="D142" s="49"/>
      <c r="E142" s="4"/>
      <c r="F142" s="4"/>
    </row>
    <row r="143" spans="1:6" ht="24" customHeight="1" hidden="1">
      <c r="A143" s="47">
        <v>7049</v>
      </c>
      <c r="B143" s="40" t="s">
        <v>83</v>
      </c>
      <c r="C143" s="49"/>
      <c r="D143" s="49"/>
      <c r="E143" s="4"/>
      <c r="F143" s="4"/>
    </row>
    <row r="144" spans="1:6" ht="24" customHeight="1">
      <c r="A144" s="62">
        <v>7750</v>
      </c>
      <c r="B144" s="37" t="s">
        <v>69</v>
      </c>
      <c r="C144" s="48">
        <f>SUM(C145:C146)</f>
        <v>101624000</v>
      </c>
      <c r="D144" s="48">
        <f>SUM(D145:D146)</f>
        <v>101624000</v>
      </c>
      <c r="E144" s="7"/>
      <c r="F144" s="4"/>
    </row>
    <row r="145" spans="1:6" ht="24" customHeight="1">
      <c r="A145" s="47">
        <v>7757</v>
      </c>
      <c r="B145" s="40" t="s">
        <v>93</v>
      </c>
      <c r="C145" s="49"/>
      <c r="D145" s="49"/>
      <c r="E145" s="4"/>
      <c r="F145" s="4"/>
    </row>
    <row r="146" spans="1:6" ht="23.25" customHeight="1">
      <c r="A146" s="47">
        <v>7799</v>
      </c>
      <c r="B146" s="40" t="s">
        <v>98</v>
      </c>
      <c r="C146" s="49">
        <v>101624000</v>
      </c>
      <c r="D146" s="49">
        <f>C146</f>
        <v>101624000</v>
      </c>
      <c r="E146" s="4"/>
      <c r="F146" s="4"/>
    </row>
    <row r="147" spans="1:6" ht="24" customHeight="1" hidden="1">
      <c r="A147" s="62">
        <v>9000</v>
      </c>
      <c r="B147" s="51" t="s">
        <v>76</v>
      </c>
      <c r="C147" s="64">
        <f>C148</f>
        <v>0</v>
      </c>
      <c r="D147" s="64">
        <f>D148</f>
        <v>0</v>
      </c>
      <c r="E147" s="13">
        <f>D147</f>
        <v>0</v>
      </c>
      <c r="F147" s="4"/>
    </row>
    <row r="148" spans="1:6" ht="24" customHeight="1" hidden="1">
      <c r="A148" s="47">
        <v>9049</v>
      </c>
      <c r="B148" s="53" t="s">
        <v>69</v>
      </c>
      <c r="C148" s="49"/>
      <c r="D148" s="49"/>
      <c r="E148" s="12">
        <f>D148</f>
        <v>0</v>
      </c>
      <c r="F148" s="4"/>
    </row>
    <row r="149" spans="1:6" ht="24" customHeight="1" hidden="1">
      <c r="A149" s="78">
        <v>9050</v>
      </c>
      <c r="B149" s="65" t="s">
        <v>77</v>
      </c>
      <c r="C149" s="48"/>
      <c r="D149" s="48"/>
      <c r="E149" s="12">
        <f>D149</f>
        <v>0</v>
      </c>
      <c r="F149" s="4"/>
    </row>
    <row r="150" spans="1:6" ht="24" customHeight="1" hidden="1">
      <c r="A150" s="47">
        <v>9062</v>
      </c>
      <c r="B150" s="40" t="s">
        <v>115</v>
      </c>
      <c r="C150" s="49"/>
      <c r="D150" s="49"/>
      <c r="E150" s="12">
        <f>D150</f>
        <v>0</v>
      </c>
      <c r="F150" s="4"/>
    </row>
    <row r="151" spans="3:5" ht="23.25" customHeight="1">
      <c r="C151" s="1"/>
      <c r="D151" s="171" t="s">
        <v>200</v>
      </c>
      <c r="E151" s="171"/>
    </row>
    <row r="152" spans="2:5" ht="23.25" customHeight="1">
      <c r="B152" s="68" t="s">
        <v>111</v>
      </c>
      <c r="C152" s="69"/>
      <c r="D152" s="172" t="s">
        <v>26</v>
      </c>
      <c r="E152" s="172"/>
    </row>
    <row r="153" spans="2:5" ht="13.5" customHeight="1">
      <c r="B153" s="71"/>
      <c r="C153" s="69"/>
      <c r="D153" s="172" t="s">
        <v>198</v>
      </c>
      <c r="E153" s="172"/>
    </row>
    <row r="154" spans="2:5" ht="17.25" customHeight="1">
      <c r="B154" s="71"/>
      <c r="C154" s="69"/>
      <c r="D154" s="70"/>
      <c r="E154" s="70"/>
    </row>
    <row r="155" spans="1:14" s="73" customFormat="1" ht="40.5" customHeight="1">
      <c r="A155" s="66"/>
      <c r="B155" s="68" t="s">
        <v>112</v>
      </c>
      <c r="C155" s="72"/>
      <c r="D155" s="176" t="s">
        <v>113</v>
      </c>
      <c r="E155" s="176"/>
      <c r="G155" s="74"/>
      <c r="H155" s="74"/>
      <c r="I155" s="74"/>
      <c r="J155" s="74"/>
      <c r="K155" s="74"/>
      <c r="L155" s="74"/>
      <c r="M155" s="74"/>
      <c r="N155" s="74"/>
    </row>
    <row r="156" spans="2:5" ht="17.25" customHeight="1">
      <c r="B156" s="71"/>
      <c r="C156" s="69"/>
      <c r="D156" s="69"/>
      <c r="E156" s="71"/>
    </row>
    <row r="157" spans="2:5" ht="17.25" customHeight="1">
      <c r="B157" s="15"/>
      <c r="C157" s="1"/>
      <c r="D157" s="173"/>
      <c r="E157" s="173"/>
    </row>
  </sheetData>
  <sheetProtection/>
  <mergeCells count="18">
    <mergeCell ref="D151:E151"/>
    <mergeCell ref="D152:E152"/>
    <mergeCell ref="D157:E157"/>
    <mergeCell ref="A8:A9"/>
    <mergeCell ref="B8:B9"/>
    <mergeCell ref="C8:C9"/>
    <mergeCell ref="E8:E9"/>
    <mergeCell ref="D155:E155"/>
    <mergeCell ref="D153:E153"/>
    <mergeCell ref="F8:F9"/>
    <mergeCell ref="A1:F1"/>
    <mergeCell ref="A2:F2"/>
    <mergeCell ref="A3:F3"/>
    <mergeCell ref="A4:F4"/>
    <mergeCell ref="A5:F5"/>
    <mergeCell ref="A6:F6"/>
    <mergeCell ref="D8:D9"/>
    <mergeCell ref="A7:F7"/>
  </mergeCells>
  <printOptions/>
  <pageMargins left="0.6" right="0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44">
      <selection activeCell="C154" sqref="C154"/>
    </sheetView>
  </sheetViews>
  <sheetFormatPr defaultColWidth="9.00390625" defaultRowHeight="17.25" customHeight="1"/>
  <cols>
    <col min="1" max="1" width="6.625" style="67" customWidth="1"/>
    <col min="2" max="2" width="35.50390625" style="1" customWidth="1"/>
    <col min="3" max="3" width="15.875" style="15" customWidth="1"/>
    <col min="4" max="4" width="14.75390625" style="15" customWidth="1"/>
    <col min="5" max="5" width="7.75390625" style="2" customWidth="1"/>
    <col min="6" max="6" width="8.75390625" style="2" customWidth="1"/>
    <col min="7" max="7" width="11.125" style="30" bestFit="1" customWidth="1"/>
    <col min="8" max="8" width="21.375" style="30" customWidth="1"/>
    <col min="9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116</v>
      </c>
      <c r="B4" s="166"/>
      <c r="C4" s="166"/>
      <c r="D4" s="166"/>
      <c r="E4" s="166"/>
      <c r="F4" s="166"/>
    </row>
    <row r="5" spans="1:6" ht="17.25" customHeight="1">
      <c r="A5" s="167" t="s">
        <v>181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6" ht="47.25" customHeight="1">
      <c r="A9" s="169"/>
      <c r="B9" s="169"/>
      <c r="C9" s="169"/>
      <c r="D9" s="169"/>
      <c r="E9" s="175"/>
      <c r="F9" s="163"/>
    </row>
    <row r="10" spans="1:6" ht="21" customHeight="1">
      <c r="A10" s="29" t="s">
        <v>1</v>
      </c>
      <c r="B10" s="33" t="s">
        <v>27</v>
      </c>
      <c r="C10" s="84"/>
      <c r="D10" s="84"/>
      <c r="E10" s="5"/>
      <c r="F10" s="5"/>
    </row>
    <row r="11" spans="1:6" ht="17.25" customHeight="1" hidden="1">
      <c r="A11" s="29" t="s">
        <v>0</v>
      </c>
      <c r="B11" s="33" t="s">
        <v>28</v>
      </c>
      <c r="C11" s="84"/>
      <c r="D11" s="84"/>
      <c r="E11" s="5"/>
      <c r="F11" s="5"/>
    </row>
    <row r="12" spans="1:6" ht="17.25" customHeight="1" hidden="1">
      <c r="A12" s="29">
        <v>1</v>
      </c>
      <c r="B12" s="33" t="s">
        <v>10</v>
      </c>
      <c r="C12" s="84"/>
      <c r="D12" s="84"/>
      <c r="E12" s="5"/>
      <c r="F12" s="5"/>
    </row>
    <row r="13" spans="1:6" ht="17.25" customHeight="1" hidden="1">
      <c r="A13" s="29">
        <v>1.1</v>
      </c>
      <c r="B13" s="33" t="s">
        <v>11</v>
      </c>
      <c r="C13" s="84"/>
      <c r="D13" s="84"/>
      <c r="E13" s="5"/>
      <c r="F13" s="5"/>
    </row>
    <row r="14" spans="1:6" ht="17.25" customHeight="1" hidden="1">
      <c r="A14" s="29">
        <v>1</v>
      </c>
      <c r="B14" s="33" t="s">
        <v>12</v>
      </c>
      <c r="C14" s="84"/>
      <c r="D14" s="84"/>
      <c r="E14" s="5"/>
      <c r="F14" s="5"/>
    </row>
    <row r="15" spans="1:6" ht="17.25" customHeight="1" hidden="1">
      <c r="A15" s="29"/>
      <c r="B15" s="33" t="s">
        <v>13</v>
      </c>
      <c r="C15" s="84"/>
      <c r="D15" s="84"/>
      <c r="E15" s="5"/>
      <c r="F15" s="5"/>
    </row>
    <row r="16" spans="1:6" ht="17.25" customHeight="1" hidden="1">
      <c r="A16" s="29"/>
      <c r="B16" s="33" t="s">
        <v>29</v>
      </c>
      <c r="C16" s="84"/>
      <c r="D16" s="84"/>
      <c r="E16" s="5"/>
      <c r="F16" s="5"/>
    </row>
    <row r="17" spans="1:6" ht="17.25" customHeight="1" hidden="1">
      <c r="A17" s="29">
        <v>1.2</v>
      </c>
      <c r="B17" s="33" t="s">
        <v>14</v>
      </c>
      <c r="C17" s="84"/>
      <c r="D17" s="84"/>
      <c r="E17" s="5"/>
      <c r="F17" s="5"/>
    </row>
    <row r="18" spans="1:6" ht="17.25" customHeight="1" hidden="1">
      <c r="A18" s="29"/>
      <c r="B18" s="33" t="s">
        <v>15</v>
      </c>
      <c r="C18" s="84"/>
      <c r="D18" s="84"/>
      <c r="E18" s="5"/>
      <c r="F18" s="5"/>
    </row>
    <row r="19" spans="1:6" ht="17.25" customHeight="1" hidden="1">
      <c r="A19" s="29"/>
      <c r="B19" s="33" t="s">
        <v>16</v>
      </c>
      <c r="C19" s="84"/>
      <c r="D19" s="84"/>
      <c r="E19" s="5"/>
      <c r="F19" s="5"/>
    </row>
    <row r="20" spans="1:6" ht="17.25" customHeight="1" hidden="1">
      <c r="A20" s="29"/>
      <c r="B20" s="33" t="s">
        <v>29</v>
      </c>
      <c r="C20" s="84"/>
      <c r="D20" s="84"/>
      <c r="E20" s="5"/>
      <c r="F20" s="5"/>
    </row>
    <row r="21" spans="1:6" ht="17.25" customHeight="1" hidden="1">
      <c r="A21" s="29">
        <v>2</v>
      </c>
      <c r="B21" s="33" t="s">
        <v>30</v>
      </c>
      <c r="C21" s="84"/>
      <c r="D21" s="84"/>
      <c r="E21" s="5"/>
      <c r="F21" s="5"/>
    </row>
    <row r="22" spans="1:6" ht="17.25" customHeight="1" hidden="1">
      <c r="A22" s="29">
        <v>3</v>
      </c>
      <c r="B22" s="33" t="s">
        <v>31</v>
      </c>
      <c r="C22" s="84"/>
      <c r="D22" s="84"/>
      <c r="E22" s="5"/>
      <c r="F22" s="5"/>
    </row>
    <row r="23" spans="1:6" ht="17.25" customHeight="1" hidden="1">
      <c r="A23" s="29" t="s">
        <v>3</v>
      </c>
      <c r="B23" s="33" t="s">
        <v>32</v>
      </c>
      <c r="C23" s="84"/>
      <c r="D23" s="84"/>
      <c r="E23" s="5"/>
      <c r="F23" s="5"/>
    </row>
    <row r="24" spans="1:6" ht="17.25" customHeight="1" hidden="1">
      <c r="A24" s="29">
        <v>1</v>
      </c>
      <c r="B24" s="33" t="s">
        <v>17</v>
      </c>
      <c r="C24" s="84"/>
      <c r="D24" s="84"/>
      <c r="E24" s="5"/>
      <c r="F24" s="5"/>
    </row>
    <row r="25" spans="1:6" ht="17.25" customHeight="1" hidden="1">
      <c r="A25" s="29">
        <v>1.1</v>
      </c>
      <c r="B25" s="33" t="s">
        <v>18</v>
      </c>
      <c r="C25" s="84"/>
      <c r="D25" s="84"/>
      <c r="E25" s="5"/>
      <c r="F25" s="5"/>
    </row>
    <row r="26" spans="1:6" ht="17.25" customHeight="1" hidden="1">
      <c r="A26" s="29" t="s">
        <v>19</v>
      </c>
      <c r="B26" s="33" t="s">
        <v>20</v>
      </c>
      <c r="C26" s="84"/>
      <c r="D26" s="84"/>
      <c r="E26" s="5"/>
      <c r="F26" s="5"/>
    </row>
    <row r="27" spans="1:6" ht="17.25" customHeight="1" hidden="1">
      <c r="A27" s="29" t="s">
        <v>21</v>
      </c>
      <c r="B27" s="33" t="s">
        <v>9</v>
      </c>
      <c r="C27" s="84"/>
      <c r="D27" s="84"/>
      <c r="E27" s="5"/>
      <c r="F27" s="5"/>
    </row>
    <row r="28" spans="1:6" ht="17.25" customHeight="1" hidden="1">
      <c r="A28" s="29">
        <v>1.2</v>
      </c>
      <c r="B28" s="33" t="s">
        <v>7</v>
      </c>
      <c r="C28" s="84"/>
      <c r="D28" s="84"/>
      <c r="E28" s="5"/>
      <c r="F28" s="5"/>
    </row>
    <row r="29" spans="1:6" ht="17.25" customHeight="1" hidden="1">
      <c r="A29" s="29" t="s">
        <v>19</v>
      </c>
      <c r="B29" s="33" t="s">
        <v>22</v>
      </c>
      <c r="C29" s="84"/>
      <c r="D29" s="84"/>
      <c r="E29" s="5"/>
      <c r="F29" s="5"/>
    </row>
    <row r="30" spans="1:6" ht="17.25" customHeight="1" hidden="1">
      <c r="A30" s="29" t="s">
        <v>21</v>
      </c>
      <c r="B30" s="33" t="s">
        <v>8</v>
      </c>
      <c r="C30" s="84"/>
      <c r="D30" s="84"/>
      <c r="E30" s="5"/>
      <c r="F30" s="5"/>
    </row>
    <row r="31" spans="1:6" ht="17.25" customHeight="1" hidden="1">
      <c r="A31" s="29">
        <v>2</v>
      </c>
      <c r="B31" s="33" t="s">
        <v>33</v>
      </c>
      <c r="C31" s="84"/>
      <c r="D31" s="84"/>
      <c r="E31" s="5"/>
      <c r="F31" s="5"/>
    </row>
    <row r="32" spans="1:6" ht="17.25" customHeight="1" hidden="1">
      <c r="A32" s="29">
        <v>3</v>
      </c>
      <c r="B32" s="33" t="s">
        <v>34</v>
      </c>
      <c r="C32" s="84"/>
      <c r="D32" s="84"/>
      <c r="E32" s="5"/>
      <c r="F32" s="5"/>
    </row>
    <row r="33" spans="1:6" ht="17.25" customHeight="1" hidden="1">
      <c r="A33" s="29" t="s">
        <v>35</v>
      </c>
      <c r="B33" s="33" t="s">
        <v>36</v>
      </c>
      <c r="C33" s="84"/>
      <c r="D33" s="84"/>
      <c r="E33" s="5"/>
      <c r="F33" s="5"/>
    </row>
    <row r="34" spans="1:6" ht="17.25" customHeight="1" hidden="1">
      <c r="A34" s="29">
        <v>1</v>
      </c>
      <c r="B34" s="33" t="s">
        <v>23</v>
      </c>
      <c r="C34" s="84"/>
      <c r="D34" s="84"/>
      <c r="E34" s="5"/>
      <c r="F34" s="5"/>
    </row>
    <row r="35" spans="1:6" ht="17.25" customHeight="1" hidden="1">
      <c r="A35" s="29">
        <v>1.1</v>
      </c>
      <c r="B35" s="33" t="s">
        <v>11</v>
      </c>
      <c r="C35" s="84"/>
      <c r="D35" s="84"/>
      <c r="E35" s="5"/>
      <c r="F35" s="5"/>
    </row>
    <row r="36" spans="1:6" ht="17.25" customHeight="1" hidden="1">
      <c r="A36" s="29"/>
      <c r="B36" s="33" t="s">
        <v>12</v>
      </c>
      <c r="C36" s="84"/>
      <c r="D36" s="84"/>
      <c r="E36" s="5"/>
      <c r="F36" s="5"/>
    </row>
    <row r="37" spans="1:6" ht="17.25" customHeight="1" hidden="1">
      <c r="A37" s="29"/>
      <c r="B37" s="33" t="s">
        <v>13</v>
      </c>
      <c r="C37" s="84"/>
      <c r="D37" s="84"/>
      <c r="E37" s="5"/>
      <c r="F37" s="5"/>
    </row>
    <row r="38" spans="1:6" ht="17.25" customHeight="1" hidden="1">
      <c r="A38" s="29"/>
      <c r="B38" s="33" t="s">
        <v>24</v>
      </c>
      <c r="C38" s="84"/>
      <c r="D38" s="84"/>
      <c r="E38" s="5"/>
      <c r="F38" s="5"/>
    </row>
    <row r="39" spans="1:6" ht="17.25" customHeight="1" hidden="1">
      <c r="A39" s="29">
        <v>1.2</v>
      </c>
      <c r="B39" s="33" t="s">
        <v>14</v>
      </c>
      <c r="C39" s="84"/>
      <c r="D39" s="84"/>
      <c r="E39" s="5"/>
      <c r="F39" s="5"/>
    </row>
    <row r="40" spans="1:6" ht="17.25" customHeight="1" hidden="1">
      <c r="A40" s="29"/>
      <c r="B40" s="33" t="s">
        <v>15</v>
      </c>
      <c r="C40" s="84"/>
      <c r="D40" s="84"/>
      <c r="E40" s="5"/>
      <c r="F40" s="5"/>
    </row>
    <row r="41" spans="1:6" ht="17.25" customHeight="1" hidden="1">
      <c r="A41" s="29"/>
      <c r="B41" s="33" t="s">
        <v>16</v>
      </c>
      <c r="C41" s="84"/>
      <c r="D41" s="84"/>
      <c r="E41" s="5"/>
      <c r="F41" s="5"/>
    </row>
    <row r="42" spans="1:6" ht="17.25" customHeight="1" hidden="1">
      <c r="A42" s="29"/>
      <c r="B42" s="33" t="s">
        <v>24</v>
      </c>
      <c r="C42" s="84"/>
      <c r="D42" s="84"/>
      <c r="E42" s="5"/>
      <c r="F42" s="5"/>
    </row>
    <row r="43" spans="1:6" ht="17.25" customHeight="1" hidden="1">
      <c r="A43" s="29">
        <v>2</v>
      </c>
      <c r="B43" s="33" t="s">
        <v>33</v>
      </c>
      <c r="C43" s="84"/>
      <c r="D43" s="84"/>
      <c r="E43" s="5"/>
      <c r="F43" s="5"/>
    </row>
    <row r="44" spans="1:6" ht="17.25" customHeight="1" hidden="1">
      <c r="A44" s="29">
        <v>3</v>
      </c>
      <c r="B44" s="33" t="s">
        <v>34</v>
      </c>
      <c r="C44" s="84"/>
      <c r="D44" s="84"/>
      <c r="E44" s="5"/>
      <c r="F44" s="5"/>
    </row>
    <row r="45" spans="1:8" ht="34.5" customHeight="1">
      <c r="A45" s="29" t="s">
        <v>2</v>
      </c>
      <c r="B45" s="33" t="s">
        <v>6</v>
      </c>
      <c r="C45" s="75">
        <f>C46+C117+C131</f>
        <v>1694023879</v>
      </c>
      <c r="D45" s="75">
        <f>D46+D117+D131</f>
        <v>1694023879</v>
      </c>
      <c r="E45" s="16"/>
      <c r="F45" s="16">
        <f>F46+F117+F131</f>
        <v>0</v>
      </c>
      <c r="G45" s="30">
        <v>1697023879</v>
      </c>
      <c r="H45" s="30">
        <f>G45-C45</f>
        <v>3000000</v>
      </c>
    </row>
    <row r="46" spans="1:8" ht="27" customHeight="1">
      <c r="A46" s="34">
        <v>1.1</v>
      </c>
      <c r="B46" s="35" t="s">
        <v>101</v>
      </c>
      <c r="C46" s="85">
        <f>C47+C50+C52+C63+C68+C70+C72+C75+C79+C85+C88+C95+C98+C105+C110+C112</f>
        <v>1390598782</v>
      </c>
      <c r="D46" s="85">
        <f>D47+D50+D52+D63+D68+D70+D72+D75+D79+D85+D88+D95+D98+D105+D110+D112</f>
        <v>1390598782</v>
      </c>
      <c r="E46" s="32"/>
      <c r="F46" s="28"/>
      <c r="G46" s="30">
        <v>1393598782</v>
      </c>
      <c r="H46" s="30">
        <f>G46-C46</f>
        <v>3000000</v>
      </c>
    </row>
    <row r="47" spans="1:6" ht="24" customHeight="1">
      <c r="A47" s="62">
        <v>6000</v>
      </c>
      <c r="B47" s="37" t="s">
        <v>41</v>
      </c>
      <c r="C47" s="86">
        <f>SUM(C48:C49)</f>
        <v>576711600</v>
      </c>
      <c r="D47" s="86">
        <f>SUM(D48:D49)</f>
        <v>576711600</v>
      </c>
      <c r="E47" s="5"/>
      <c r="F47" s="5"/>
    </row>
    <row r="48" spans="1:6" ht="24" customHeight="1">
      <c r="A48" s="47">
        <v>6001</v>
      </c>
      <c r="B48" s="40" t="s">
        <v>37</v>
      </c>
      <c r="C48" s="88">
        <v>755476800</v>
      </c>
      <c r="D48" s="90">
        <f>C48</f>
        <v>755476800</v>
      </c>
      <c r="E48" s="5"/>
      <c r="F48" s="5"/>
    </row>
    <row r="49" spans="1:6" ht="24" customHeight="1">
      <c r="A49" s="47">
        <v>6003</v>
      </c>
      <c r="B49" s="40" t="s">
        <v>38</v>
      </c>
      <c r="C49" s="88">
        <v>-178765200</v>
      </c>
      <c r="D49" s="90">
        <f>C49</f>
        <v>-178765200</v>
      </c>
      <c r="E49" s="5"/>
      <c r="F49" s="5"/>
    </row>
    <row r="50" spans="1:6" ht="36" customHeight="1">
      <c r="A50" s="62">
        <v>6050</v>
      </c>
      <c r="B50" s="80" t="s">
        <v>118</v>
      </c>
      <c r="C50" s="88">
        <f>C51</f>
        <v>223101021</v>
      </c>
      <c r="D50" s="88">
        <f>D51</f>
        <v>223101021</v>
      </c>
      <c r="E50" s="5"/>
      <c r="F50" s="5"/>
    </row>
    <row r="51" spans="1:6" ht="36" customHeight="1">
      <c r="A51" s="47">
        <v>6051</v>
      </c>
      <c r="B51" s="52" t="s">
        <v>118</v>
      </c>
      <c r="C51" s="88">
        <v>223101021</v>
      </c>
      <c r="D51" s="87">
        <f>C51</f>
        <v>223101021</v>
      </c>
      <c r="E51" s="5"/>
      <c r="F51" s="5"/>
    </row>
    <row r="52" spans="1:6" ht="24" customHeight="1">
      <c r="A52" s="62">
        <v>6100</v>
      </c>
      <c r="B52" s="37" t="s">
        <v>42</v>
      </c>
      <c r="C52" s="89">
        <f>SUM(C53:C56)</f>
        <v>331936033</v>
      </c>
      <c r="D52" s="89">
        <f>SUM(D53:D56)</f>
        <v>331936033</v>
      </c>
      <c r="E52" s="5"/>
      <c r="F52" s="5"/>
    </row>
    <row r="53" spans="1:6" ht="24" customHeight="1">
      <c r="A53" s="47">
        <v>6101</v>
      </c>
      <c r="B53" s="40" t="s">
        <v>39</v>
      </c>
      <c r="C53" s="87">
        <v>8712000</v>
      </c>
      <c r="D53" s="92">
        <f>C53</f>
        <v>8712000</v>
      </c>
      <c r="E53" s="5"/>
      <c r="F53" s="5"/>
    </row>
    <row r="54" spans="1:6" ht="24" customHeight="1">
      <c r="A54" s="47">
        <v>6112</v>
      </c>
      <c r="B54" s="40" t="s">
        <v>136</v>
      </c>
      <c r="C54" s="87">
        <v>206139835</v>
      </c>
      <c r="D54" s="92">
        <f>C54</f>
        <v>206139835</v>
      </c>
      <c r="E54" s="5"/>
      <c r="F54" s="5"/>
    </row>
    <row r="55" spans="1:6" ht="24" customHeight="1">
      <c r="A55" s="47">
        <v>6113</v>
      </c>
      <c r="B55" s="40" t="s">
        <v>147</v>
      </c>
      <c r="C55" s="87">
        <v>1815000</v>
      </c>
      <c r="D55" s="92">
        <f>C55</f>
        <v>1815000</v>
      </c>
      <c r="E55" s="5"/>
      <c r="F55" s="5"/>
    </row>
    <row r="56" spans="1:6" ht="21" customHeight="1">
      <c r="A56" s="47">
        <v>6115</v>
      </c>
      <c r="B56" s="40" t="s">
        <v>96</v>
      </c>
      <c r="C56" s="87">
        <v>115269198</v>
      </c>
      <c r="D56" s="92">
        <f>C56</f>
        <v>115269198</v>
      </c>
      <c r="E56" s="5"/>
      <c r="F56" s="5"/>
    </row>
    <row r="57" spans="1:6" ht="21" customHeight="1">
      <c r="A57" s="78">
        <v>6200</v>
      </c>
      <c r="B57" s="40"/>
      <c r="C57" s="87"/>
      <c r="D57" s="92"/>
      <c r="E57" s="5"/>
      <c r="F57" s="5"/>
    </row>
    <row r="58" spans="1:6" ht="21" customHeight="1">
      <c r="A58" s="47">
        <v>6201</v>
      </c>
      <c r="B58" s="40"/>
      <c r="C58" s="87"/>
      <c r="D58" s="92"/>
      <c r="E58" s="5"/>
      <c r="F58" s="5"/>
    </row>
    <row r="59" spans="1:6" ht="21" customHeight="1">
      <c r="A59" s="62">
        <v>6250</v>
      </c>
      <c r="B59" s="37" t="s">
        <v>43</v>
      </c>
      <c r="C59" s="89">
        <f>SUM(C60:C62)</f>
        <v>0</v>
      </c>
      <c r="D59" s="89">
        <f>SUM(D60:D62)</f>
        <v>0</v>
      </c>
      <c r="E59" s="5"/>
      <c r="F59" s="5"/>
    </row>
    <row r="60" spans="1:6" ht="21" customHeight="1">
      <c r="A60" s="76">
        <v>6253</v>
      </c>
      <c r="B60" s="44" t="s">
        <v>44</v>
      </c>
      <c r="C60" s="87">
        <v>0</v>
      </c>
      <c r="D60" s="87">
        <v>0</v>
      </c>
      <c r="E60" s="5"/>
      <c r="F60" s="5"/>
    </row>
    <row r="61" spans="1:6" ht="21" customHeight="1">
      <c r="A61" s="47">
        <v>6257</v>
      </c>
      <c r="B61" s="40" t="s">
        <v>45</v>
      </c>
      <c r="C61" s="87"/>
      <c r="D61" s="87"/>
      <c r="E61" s="5"/>
      <c r="F61" s="5"/>
    </row>
    <row r="62" spans="1:6" ht="21" customHeight="1">
      <c r="A62" s="77">
        <v>6256</v>
      </c>
      <c r="B62" s="40" t="s">
        <v>87</v>
      </c>
      <c r="C62" s="87">
        <v>0</v>
      </c>
      <c r="D62" s="87">
        <v>0</v>
      </c>
      <c r="E62" s="5"/>
      <c r="F62" s="5"/>
    </row>
    <row r="63" spans="1:6" ht="21" customHeight="1">
      <c r="A63" s="62">
        <v>6300</v>
      </c>
      <c r="B63" s="37" t="s">
        <v>46</v>
      </c>
      <c r="C63" s="89">
        <f>SUM(C64:C67)</f>
        <v>164432864</v>
      </c>
      <c r="D63" s="89">
        <f>SUM(D64:D67)</f>
        <v>164432864</v>
      </c>
      <c r="E63" s="5"/>
      <c r="F63" s="5"/>
    </row>
    <row r="64" spans="1:6" ht="21" customHeight="1">
      <c r="A64" s="47">
        <v>6301</v>
      </c>
      <c r="B64" s="40" t="s">
        <v>47</v>
      </c>
      <c r="C64" s="87">
        <v>122621239</v>
      </c>
      <c r="D64" s="87">
        <f>C64</f>
        <v>122621239</v>
      </c>
      <c r="E64" s="5"/>
      <c r="F64" s="5"/>
    </row>
    <row r="65" spans="1:6" ht="24" customHeight="1">
      <c r="A65" s="47">
        <v>6302</v>
      </c>
      <c r="B65" s="40" t="s">
        <v>48</v>
      </c>
      <c r="C65" s="87">
        <v>21020784</v>
      </c>
      <c r="D65" s="87">
        <f>C65</f>
        <v>21020784</v>
      </c>
      <c r="E65" s="5"/>
      <c r="F65" s="5"/>
    </row>
    <row r="66" spans="1:6" ht="24" customHeight="1">
      <c r="A66" s="47">
        <v>6303</v>
      </c>
      <c r="B66" s="40" t="s">
        <v>49</v>
      </c>
      <c r="C66" s="87">
        <v>14013855</v>
      </c>
      <c r="D66" s="87">
        <f>C66</f>
        <v>14013855</v>
      </c>
      <c r="E66" s="5"/>
      <c r="F66" s="5"/>
    </row>
    <row r="67" spans="1:6" ht="24" customHeight="1">
      <c r="A67" s="47">
        <v>6304</v>
      </c>
      <c r="B67" s="40" t="s">
        <v>50</v>
      </c>
      <c r="C67" s="87">
        <v>6776986</v>
      </c>
      <c r="D67" s="87">
        <f>C67</f>
        <v>6776986</v>
      </c>
      <c r="E67" s="5"/>
      <c r="F67" s="5"/>
    </row>
    <row r="68" spans="1:6" ht="24" customHeight="1">
      <c r="A68" s="62">
        <v>6250</v>
      </c>
      <c r="B68" s="37" t="s">
        <v>119</v>
      </c>
      <c r="C68" s="106">
        <f>C69</f>
        <v>750000</v>
      </c>
      <c r="D68" s="106">
        <f>D69</f>
        <v>750000</v>
      </c>
      <c r="E68" s="5"/>
      <c r="F68" s="5"/>
    </row>
    <row r="69" spans="1:6" ht="24" customHeight="1">
      <c r="A69" s="47">
        <v>6299</v>
      </c>
      <c r="B69" s="40" t="s">
        <v>120</v>
      </c>
      <c r="C69" s="87">
        <v>750000</v>
      </c>
      <c r="D69" s="87">
        <f>C69</f>
        <v>750000</v>
      </c>
      <c r="E69" s="5"/>
      <c r="F69" s="5"/>
    </row>
    <row r="70" spans="1:6" ht="31.5" customHeight="1" hidden="1">
      <c r="A70" s="78">
        <v>6400</v>
      </c>
      <c r="B70" s="45" t="s">
        <v>79</v>
      </c>
      <c r="C70" s="90">
        <f>C71</f>
        <v>0</v>
      </c>
      <c r="D70" s="90">
        <f>D71</f>
        <v>0</v>
      </c>
      <c r="E70" s="5"/>
      <c r="F70" s="5"/>
    </row>
    <row r="71" spans="1:6" ht="33.75" customHeight="1" hidden="1">
      <c r="A71" s="47">
        <v>6404</v>
      </c>
      <c r="B71" s="52" t="s">
        <v>121</v>
      </c>
      <c r="C71" s="87"/>
      <c r="D71" s="87"/>
      <c r="E71" s="5"/>
      <c r="F71" s="5"/>
    </row>
    <row r="72" spans="1:6" ht="24" customHeight="1">
      <c r="A72" s="62">
        <v>6500</v>
      </c>
      <c r="B72" s="37" t="s">
        <v>51</v>
      </c>
      <c r="C72" s="91">
        <f>SUM(C73:C74)</f>
        <v>8329898</v>
      </c>
      <c r="D72" s="91">
        <f>SUM(D73:D74)</f>
        <v>8329898</v>
      </c>
      <c r="E72" s="7">
        <f>SUM(E73:E74)</f>
        <v>0</v>
      </c>
      <c r="F72" s="5"/>
    </row>
    <row r="73" spans="1:6" ht="24" customHeight="1">
      <c r="A73" s="47">
        <v>6501</v>
      </c>
      <c r="B73" s="40" t="s">
        <v>52</v>
      </c>
      <c r="C73" s="94">
        <v>1129898</v>
      </c>
      <c r="D73" s="92">
        <f>C73</f>
        <v>1129898</v>
      </c>
      <c r="E73" s="6"/>
      <c r="F73" s="5"/>
    </row>
    <row r="74" spans="1:6" ht="24" customHeight="1">
      <c r="A74" s="47">
        <v>6504</v>
      </c>
      <c r="B74" s="40" t="s">
        <v>53</v>
      </c>
      <c r="C74" s="94">
        <v>7200000</v>
      </c>
      <c r="D74" s="94">
        <f>C74</f>
        <v>7200000</v>
      </c>
      <c r="E74" s="5"/>
      <c r="F74" s="5"/>
    </row>
    <row r="75" spans="1:6" ht="24" customHeight="1">
      <c r="A75" s="62">
        <v>6550</v>
      </c>
      <c r="B75" s="37" t="s">
        <v>54</v>
      </c>
      <c r="C75" s="91">
        <f>SUM(C76:C78)</f>
        <v>8749500</v>
      </c>
      <c r="D75" s="91">
        <f>SUM(D76:D78)</f>
        <v>8749500</v>
      </c>
      <c r="E75" s="7">
        <f>SUM(E76:E78)</f>
        <v>0</v>
      </c>
      <c r="F75" s="5"/>
    </row>
    <row r="76" spans="1:6" ht="27" customHeight="1">
      <c r="A76" s="47">
        <v>6551</v>
      </c>
      <c r="B76" s="40" t="s">
        <v>55</v>
      </c>
      <c r="C76" s="94">
        <v>1020000</v>
      </c>
      <c r="D76" s="92">
        <f>C76</f>
        <v>1020000</v>
      </c>
      <c r="E76" s="14"/>
      <c r="F76" s="5"/>
    </row>
    <row r="77" spans="1:6" ht="27" customHeight="1">
      <c r="A77" s="47">
        <v>6552</v>
      </c>
      <c r="B77" s="40" t="s">
        <v>56</v>
      </c>
      <c r="C77" s="94"/>
      <c r="D77" s="92">
        <f>C77</f>
        <v>0</v>
      </c>
      <c r="E77" s="14"/>
      <c r="F77" s="5"/>
    </row>
    <row r="78" spans="1:6" ht="27" customHeight="1">
      <c r="A78" s="47">
        <v>6559</v>
      </c>
      <c r="B78" s="40" t="s">
        <v>88</v>
      </c>
      <c r="C78" s="94">
        <v>7729500</v>
      </c>
      <c r="D78" s="92">
        <f>C78</f>
        <v>7729500</v>
      </c>
      <c r="E78" s="14"/>
      <c r="F78" s="5"/>
    </row>
    <row r="79" spans="1:6" ht="24" customHeight="1">
      <c r="A79" s="62">
        <v>6600</v>
      </c>
      <c r="B79" s="37" t="s">
        <v>57</v>
      </c>
      <c r="C79" s="91">
        <f>SUM(C80:C83)</f>
        <v>1416000</v>
      </c>
      <c r="D79" s="91">
        <f>SUM(D80:D83)</f>
        <v>1416000</v>
      </c>
      <c r="E79" s="7">
        <f>SUM(E80:E83)</f>
        <v>0</v>
      </c>
      <c r="F79" s="5"/>
    </row>
    <row r="80" spans="1:6" ht="23.25" customHeight="1">
      <c r="A80" s="47">
        <v>6601</v>
      </c>
      <c r="B80" s="40" t="s">
        <v>58</v>
      </c>
      <c r="C80" s="94">
        <v>66000</v>
      </c>
      <c r="D80" s="92">
        <f>C80</f>
        <v>66000</v>
      </c>
      <c r="E80" s="6"/>
      <c r="F80" s="5"/>
    </row>
    <row r="81" spans="1:6" ht="24" customHeight="1" hidden="1">
      <c r="A81" s="47">
        <v>6605</v>
      </c>
      <c r="B81" s="40" t="s">
        <v>60</v>
      </c>
      <c r="C81" s="94"/>
      <c r="D81" s="92">
        <f>C81</f>
        <v>0</v>
      </c>
      <c r="E81" s="6"/>
      <c r="F81" s="5"/>
    </row>
    <row r="82" spans="1:6" ht="24" customHeight="1" hidden="1">
      <c r="A82" s="47">
        <v>6608</v>
      </c>
      <c r="B82" s="40" t="s">
        <v>59</v>
      </c>
      <c r="C82" s="94"/>
      <c r="D82" s="92">
        <f>C82</f>
        <v>0</v>
      </c>
      <c r="E82" s="6"/>
      <c r="F82" s="5"/>
    </row>
    <row r="83" spans="1:6" ht="28.5" customHeight="1">
      <c r="A83" s="47">
        <v>6618</v>
      </c>
      <c r="B83" s="40" t="s">
        <v>89</v>
      </c>
      <c r="C83" s="94">
        <v>1350000</v>
      </c>
      <c r="D83" s="92">
        <f>C83</f>
        <v>1350000</v>
      </c>
      <c r="E83" s="6"/>
      <c r="F83" s="5"/>
    </row>
    <row r="84" spans="1:6" ht="28.5" customHeight="1">
      <c r="A84" s="47">
        <v>6649</v>
      </c>
      <c r="B84" s="40" t="s">
        <v>151</v>
      </c>
      <c r="C84" s="94"/>
      <c r="D84" s="92"/>
      <c r="E84" s="6"/>
      <c r="F84" s="5"/>
    </row>
    <row r="85" spans="1:6" ht="28.5" customHeight="1">
      <c r="A85" s="62">
        <v>6650</v>
      </c>
      <c r="B85" s="37" t="s">
        <v>61</v>
      </c>
      <c r="C85" s="91">
        <f>SUM(C86:C87)</f>
        <v>0</v>
      </c>
      <c r="D85" s="92">
        <f>C85</f>
        <v>0</v>
      </c>
      <c r="E85" s="4"/>
      <c r="F85" s="4"/>
    </row>
    <row r="86" spans="1:6" ht="28.5" customHeight="1">
      <c r="A86" s="47">
        <v>6657</v>
      </c>
      <c r="B86" s="40" t="s">
        <v>62</v>
      </c>
      <c r="C86" s="94"/>
      <c r="D86" s="94"/>
      <c r="E86" s="4"/>
      <c r="F86" s="4"/>
    </row>
    <row r="87" spans="1:6" ht="28.5" customHeight="1">
      <c r="A87" s="47">
        <v>6699</v>
      </c>
      <c r="B87" s="40" t="s">
        <v>63</v>
      </c>
      <c r="C87" s="94"/>
      <c r="D87" s="94"/>
      <c r="E87" s="4"/>
      <c r="F87" s="4"/>
    </row>
    <row r="88" spans="1:6" ht="24" customHeight="1">
      <c r="A88" s="62">
        <v>6700</v>
      </c>
      <c r="B88" s="37" t="s">
        <v>64</v>
      </c>
      <c r="C88" s="91">
        <f>SUM(C89:C94)</f>
        <v>5325000</v>
      </c>
      <c r="D88" s="91">
        <f>SUM(D89:D94)</f>
        <v>5325000</v>
      </c>
      <c r="E88" s="7"/>
      <c r="F88" s="4"/>
    </row>
    <row r="89" spans="1:6" ht="24" customHeight="1">
      <c r="A89" s="47">
        <v>6701</v>
      </c>
      <c r="B89" s="40" t="s">
        <v>65</v>
      </c>
      <c r="C89" s="94">
        <v>255000</v>
      </c>
      <c r="D89" s="94">
        <f>C89</f>
        <v>255000</v>
      </c>
      <c r="E89" s="6"/>
      <c r="F89" s="4"/>
    </row>
    <row r="90" spans="1:6" ht="24" customHeight="1">
      <c r="A90" s="47">
        <v>6702</v>
      </c>
      <c r="B90" s="40" t="s">
        <v>66</v>
      </c>
      <c r="C90" s="94">
        <v>570000</v>
      </c>
      <c r="D90" s="94">
        <f>C90</f>
        <v>570000</v>
      </c>
      <c r="E90" s="6"/>
      <c r="F90" s="4"/>
    </row>
    <row r="91" spans="1:6" ht="24" customHeight="1">
      <c r="A91" s="47">
        <v>6703</v>
      </c>
      <c r="B91" s="40" t="s">
        <v>67</v>
      </c>
      <c r="C91" s="94"/>
      <c r="D91" s="94">
        <f>C91</f>
        <v>0</v>
      </c>
      <c r="E91" s="6"/>
      <c r="F91" s="4"/>
    </row>
    <row r="92" spans="1:6" ht="24" customHeight="1">
      <c r="A92" s="47">
        <v>6704</v>
      </c>
      <c r="B92" s="40" t="s">
        <v>68</v>
      </c>
      <c r="C92" s="94">
        <v>4500000</v>
      </c>
      <c r="D92" s="94">
        <f>C92</f>
        <v>4500000</v>
      </c>
      <c r="E92" s="6"/>
      <c r="F92" s="4"/>
    </row>
    <row r="93" spans="1:6" ht="24" customHeight="1" hidden="1">
      <c r="A93" s="47">
        <v>6749</v>
      </c>
      <c r="B93" s="40" t="s">
        <v>69</v>
      </c>
      <c r="C93" s="94"/>
      <c r="D93" s="94"/>
      <c r="E93" s="6"/>
      <c r="F93" s="4"/>
    </row>
    <row r="94" spans="1:6" ht="24" customHeight="1" hidden="1">
      <c r="A94" s="47">
        <v>6799</v>
      </c>
      <c r="B94" s="40" t="s">
        <v>90</v>
      </c>
      <c r="C94" s="94"/>
      <c r="D94" s="94"/>
      <c r="E94" s="6"/>
      <c r="F94" s="4"/>
    </row>
    <row r="95" spans="1:14" s="22" customFormat="1" ht="24" customHeight="1">
      <c r="A95" s="62">
        <v>6750</v>
      </c>
      <c r="B95" s="37" t="s">
        <v>85</v>
      </c>
      <c r="C95" s="93">
        <f>C96+C97</f>
        <v>25920900</v>
      </c>
      <c r="D95" s="93">
        <f>D96+D97</f>
        <v>25920900</v>
      </c>
      <c r="E95" s="21"/>
      <c r="F95" s="3"/>
      <c r="G95" s="31"/>
      <c r="H95" s="31"/>
      <c r="I95" s="31"/>
      <c r="J95" s="31"/>
      <c r="K95" s="31"/>
      <c r="L95" s="31"/>
      <c r="M95" s="31"/>
      <c r="N95" s="31"/>
    </row>
    <row r="96" spans="1:6" ht="24" customHeight="1">
      <c r="A96" s="47">
        <v>6757</v>
      </c>
      <c r="B96" s="40" t="s">
        <v>99</v>
      </c>
      <c r="C96" s="94">
        <v>16110900</v>
      </c>
      <c r="D96" s="94">
        <f>C96</f>
        <v>16110900</v>
      </c>
      <c r="E96" s="6"/>
      <c r="F96" s="4"/>
    </row>
    <row r="97" spans="1:6" ht="24" customHeight="1">
      <c r="A97" s="47">
        <v>6799</v>
      </c>
      <c r="B97" s="40" t="s">
        <v>109</v>
      </c>
      <c r="C97" s="94">
        <v>9810000</v>
      </c>
      <c r="D97" s="94">
        <f>C97</f>
        <v>9810000</v>
      </c>
      <c r="E97" s="6"/>
      <c r="F97" s="4"/>
    </row>
    <row r="98" spans="1:6" ht="24" customHeight="1">
      <c r="A98" s="62">
        <v>6900</v>
      </c>
      <c r="B98" s="37" t="s">
        <v>70</v>
      </c>
      <c r="C98" s="91">
        <f>SUM(C99:C104)</f>
        <v>14780000</v>
      </c>
      <c r="D98" s="91">
        <f>SUM(D99:D104)</f>
        <v>14780000</v>
      </c>
      <c r="E98" s="7">
        <f>SUM(E100:E104)</f>
        <v>0</v>
      </c>
      <c r="F98" s="4"/>
    </row>
    <row r="99" spans="1:6" ht="24" customHeight="1">
      <c r="A99" s="47">
        <v>6907</v>
      </c>
      <c r="B99" s="40" t="s">
        <v>122</v>
      </c>
      <c r="C99" s="94">
        <v>1870000</v>
      </c>
      <c r="D99" s="94">
        <f>C99</f>
        <v>1870000</v>
      </c>
      <c r="E99" s="6"/>
      <c r="F99" s="4"/>
    </row>
    <row r="100" spans="1:6" ht="24" customHeight="1">
      <c r="A100" s="47">
        <v>6908</v>
      </c>
      <c r="B100" s="40" t="s">
        <v>91</v>
      </c>
      <c r="C100" s="94"/>
      <c r="D100" s="94"/>
      <c r="E100" s="6"/>
      <c r="F100" s="4"/>
    </row>
    <row r="101" spans="1:6" ht="24" customHeight="1">
      <c r="A101" s="47">
        <v>6912</v>
      </c>
      <c r="B101" s="40" t="s">
        <v>71</v>
      </c>
      <c r="C101" s="94">
        <v>9040000</v>
      </c>
      <c r="D101" s="94">
        <f>C101</f>
        <v>9040000</v>
      </c>
      <c r="E101" s="6"/>
      <c r="F101" s="4"/>
    </row>
    <row r="102" spans="1:6" ht="24" customHeight="1">
      <c r="A102" s="47">
        <v>6913</v>
      </c>
      <c r="B102" s="40" t="s">
        <v>72</v>
      </c>
      <c r="C102" s="94"/>
      <c r="D102" s="94">
        <f>C102</f>
        <v>0</v>
      </c>
      <c r="E102" s="6"/>
      <c r="F102" s="4"/>
    </row>
    <row r="103" spans="1:6" ht="24" customHeight="1">
      <c r="A103" s="47">
        <v>6921</v>
      </c>
      <c r="B103" s="40" t="s">
        <v>126</v>
      </c>
      <c r="C103" s="94">
        <v>2380000</v>
      </c>
      <c r="D103" s="94">
        <f>C103</f>
        <v>2380000</v>
      </c>
      <c r="E103" s="6"/>
      <c r="F103" s="4"/>
    </row>
    <row r="104" spans="1:6" ht="33" customHeight="1">
      <c r="A104" s="47">
        <v>6949</v>
      </c>
      <c r="B104" s="52" t="s">
        <v>125</v>
      </c>
      <c r="C104" s="94">
        <v>1490000</v>
      </c>
      <c r="D104" s="94">
        <f>C104</f>
        <v>1490000</v>
      </c>
      <c r="E104" s="6"/>
      <c r="F104" s="4"/>
    </row>
    <row r="105" spans="1:6" ht="24" customHeight="1">
      <c r="A105" s="62">
        <v>7000</v>
      </c>
      <c r="B105" s="37" t="s">
        <v>73</v>
      </c>
      <c r="C105" s="91">
        <f>SUM(C106:C109)</f>
        <v>15748000</v>
      </c>
      <c r="D105" s="91">
        <f>SUM(D106:D109)</f>
        <v>15748000</v>
      </c>
      <c r="E105" s="7">
        <f>SUM(E106:E109)</f>
        <v>0</v>
      </c>
      <c r="F105" s="4"/>
    </row>
    <row r="106" spans="1:6" ht="22.5" customHeight="1">
      <c r="A106" s="47">
        <v>7001</v>
      </c>
      <c r="B106" s="40" t="s">
        <v>124</v>
      </c>
      <c r="C106" s="94">
        <v>4138000</v>
      </c>
      <c r="D106" s="94">
        <f>C106</f>
        <v>4138000</v>
      </c>
      <c r="E106" s="12"/>
      <c r="F106" s="4"/>
    </row>
    <row r="107" spans="1:6" ht="0.75" customHeight="1" hidden="1">
      <c r="A107" s="47">
        <v>7004</v>
      </c>
      <c r="B107" s="40" t="s">
        <v>127</v>
      </c>
      <c r="C107" s="94"/>
      <c r="D107" s="94">
        <f>C107</f>
        <v>0</v>
      </c>
      <c r="E107" s="4"/>
      <c r="F107" s="4"/>
    </row>
    <row r="108" spans="1:6" ht="34.5" customHeight="1">
      <c r="A108" s="47">
        <v>7012</v>
      </c>
      <c r="B108" s="40" t="s">
        <v>123</v>
      </c>
      <c r="C108" s="94">
        <v>6680000</v>
      </c>
      <c r="D108" s="94">
        <f>C108</f>
        <v>6680000</v>
      </c>
      <c r="E108" s="4"/>
      <c r="F108" s="4"/>
    </row>
    <row r="109" spans="1:6" ht="24" customHeight="1">
      <c r="A109" s="47">
        <v>7049</v>
      </c>
      <c r="B109" s="40" t="s">
        <v>128</v>
      </c>
      <c r="C109" s="94">
        <v>4930000</v>
      </c>
      <c r="D109" s="94">
        <f>C109</f>
        <v>4930000</v>
      </c>
      <c r="E109" s="6"/>
      <c r="F109" s="4"/>
    </row>
    <row r="110" spans="1:14" s="22" customFormat="1" ht="24" customHeight="1" hidden="1">
      <c r="A110" s="62">
        <v>7050</v>
      </c>
      <c r="B110" s="37" t="s">
        <v>100</v>
      </c>
      <c r="C110" s="93">
        <f>C111</f>
        <v>0</v>
      </c>
      <c r="D110" s="93">
        <f>D111</f>
        <v>0</v>
      </c>
      <c r="E110" s="20">
        <f>E111</f>
        <v>0</v>
      </c>
      <c r="F110" s="3"/>
      <c r="G110" s="31"/>
      <c r="H110" s="31"/>
      <c r="I110" s="31"/>
      <c r="J110" s="31"/>
      <c r="K110" s="31"/>
      <c r="L110" s="31"/>
      <c r="M110" s="31"/>
      <c r="N110" s="31"/>
    </row>
    <row r="111" spans="1:6" ht="24" customHeight="1" hidden="1">
      <c r="A111" s="47">
        <v>7099</v>
      </c>
      <c r="B111" s="40" t="s">
        <v>98</v>
      </c>
      <c r="C111" s="94"/>
      <c r="D111" s="94">
        <f>C111</f>
        <v>0</v>
      </c>
      <c r="E111" s="6"/>
      <c r="F111" s="4"/>
    </row>
    <row r="112" spans="1:6" ht="24" customHeight="1">
      <c r="A112" s="62">
        <v>7750</v>
      </c>
      <c r="B112" s="37" t="s">
        <v>69</v>
      </c>
      <c r="C112" s="91">
        <f>SUM(C113:C116)</f>
        <v>13397966</v>
      </c>
      <c r="D112" s="91">
        <f>SUM(D113:D116)</f>
        <v>13397966</v>
      </c>
      <c r="E112" s="7">
        <f>SUM(E113:E116)</f>
        <v>0</v>
      </c>
      <c r="F112" s="4"/>
    </row>
    <row r="113" spans="1:6" ht="24" customHeight="1">
      <c r="A113" s="47">
        <v>7756</v>
      </c>
      <c r="B113" s="40" t="s">
        <v>143</v>
      </c>
      <c r="C113" s="94">
        <v>222200</v>
      </c>
      <c r="D113" s="94">
        <f>C113</f>
        <v>222200</v>
      </c>
      <c r="E113" s="4"/>
      <c r="F113" s="4"/>
    </row>
    <row r="114" spans="1:6" ht="24" customHeight="1">
      <c r="A114" s="47">
        <v>7757</v>
      </c>
      <c r="B114" s="40" t="s">
        <v>129</v>
      </c>
      <c r="C114" s="94">
        <v>11156766</v>
      </c>
      <c r="D114" s="94">
        <f>C114</f>
        <v>11156766</v>
      </c>
      <c r="E114" s="4"/>
      <c r="F114" s="4"/>
    </row>
    <row r="115" spans="1:6" ht="24" customHeight="1">
      <c r="A115" s="47">
        <v>7764</v>
      </c>
      <c r="B115" s="40" t="s">
        <v>144</v>
      </c>
      <c r="C115" s="94"/>
      <c r="D115" s="94"/>
      <c r="E115" s="4"/>
      <c r="F115" s="4"/>
    </row>
    <row r="116" spans="1:6" ht="24" customHeight="1">
      <c r="A116" s="47">
        <v>7799</v>
      </c>
      <c r="B116" s="40" t="s">
        <v>98</v>
      </c>
      <c r="C116" s="94">
        <v>2019000</v>
      </c>
      <c r="D116" s="94">
        <f>C116</f>
        <v>2019000</v>
      </c>
      <c r="E116" s="6"/>
      <c r="F116" s="4"/>
    </row>
    <row r="117" spans="1:6" ht="24" customHeight="1">
      <c r="A117" s="34">
        <v>1.2</v>
      </c>
      <c r="B117" s="35" t="s">
        <v>102</v>
      </c>
      <c r="C117" s="95">
        <f>C118+C121+C126</f>
        <v>252693577</v>
      </c>
      <c r="D117" s="95">
        <f>D118+D121+D126</f>
        <v>252693577</v>
      </c>
      <c r="E117" s="4"/>
      <c r="F117" s="4"/>
    </row>
    <row r="118" spans="1:6" ht="24" customHeight="1">
      <c r="A118" s="62">
        <v>6000</v>
      </c>
      <c r="B118" s="37" t="s">
        <v>41</v>
      </c>
      <c r="C118" s="86">
        <f>SUM(C119:C120)</f>
        <v>136998400</v>
      </c>
      <c r="D118" s="89">
        <f>SUM(D119:D120)</f>
        <v>136998400</v>
      </c>
      <c r="E118" s="26"/>
      <c r="F118" s="24"/>
    </row>
    <row r="119" spans="1:6" ht="24" customHeight="1">
      <c r="A119" s="47">
        <v>6001</v>
      </c>
      <c r="B119" s="40" t="s">
        <v>37</v>
      </c>
      <c r="C119" s="88">
        <v>162601600</v>
      </c>
      <c r="D119" s="92">
        <f>C119</f>
        <v>162601600</v>
      </c>
      <c r="E119" s="26"/>
      <c r="F119" s="24"/>
    </row>
    <row r="120" spans="1:6" ht="24" customHeight="1">
      <c r="A120" s="47">
        <v>6003</v>
      </c>
      <c r="B120" s="40" t="s">
        <v>38</v>
      </c>
      <c r="C120" s="88">
        <v>-25603200</v>
      </c>
      <c r="D120" s="92">
        <f>C120</f>
        <v>-25603200</v>
      </c>
      <c r="E120" s="26"/>
      <c r="F120" s="24"/>
    </row>
    <row r="121" spans="1:6" ht="24" customHeight="1">
      <c r="A121" s="62">
        <v>6100</v>
      </c>
      <c r="B121" s="37" t="s">
        <v>42</v>
      </c>
      <c r="C121" s="89">
        <f>SUM(C122:C125)</f>
        <v>76811644</v>
      </c>
      <c r="D121" s="89">
        <f>SUM(D122:D125)</f>
        <v>76811644</v>
      </c>
      <c r="E121" s="26"/>
      <c r="F121" s="24"/>
    </row>
    <row r="122" spans="1:6" ht="24" customHeight="1">
      <c r="A122" s="47">
        <v>6101</v>
      </c>
      <c r="B122" s="40" t="s">
        <v>39</v>
      </c>
      <c r="C122" s="87">
        <v>2016000</v>
      </c>
      <c r="D122" s="92">
        <f>C122</f>
        <v>2016000</v>
      </c>
      <c r="E122" s="26"/>
      <c r="F122" s="24"/>
    </row>
    <row r="123" spans="1:6" ht="24" customHeight="1">
      <c r="A123" s="47">
        <v>6112</v>
      </c>
      <c r="B123" s="40" t="s">
        <v>136</v>
      </c>
      <c r="C123" s="87">
        <v>47701780</v>
      </c>
      <c r="D123" s="92">
        <f>C123</f>
        <v>47701780</v>
      </c>
      <c r="E123" s="26"/>
      <c r="F123" s="24"/>
    </row>
    <row r="124" spans="1:6" ht="24" customHeight="1">
      <c r="A124" s="47">
        <v>6113</v>
      </c>
      <c r="B124" s="40" t="s">
        <v>147</v>
      </c>
      <c r="C124" s="87">
        <v>420000</v>
      </c>
      <c r="D124" s="92">
        <f>C124</f>
        <v>420000</v>
      </c>
      <c r="E124" s="26"/>
      <c r="F124" s="24"/>
    </row>
    <row r="125" spans="1:6" ht="24" customHeight="1">
      <c r="A125" s="47">
        <v>6115</v>
      </c>
      <c r="B125" s="40" t="s">
        <v>108</v>
      </c>
      <c r="C125" s="87">
        <v>26673864</v>
      </c>
      <c r="D125" s="92">
        <f>C125</f>
        <v>26673864</v>
      </c>
      <c r="E125" s="26"/>
      <c r="F125" s="24"/>
    </row>
    <row r="126" spans="1:6" ht="24" customHeight="1">
      <c r="A126" s="62">
        <v>6300</v>
      </c>
      <c r="B126" s="37" t="s">
        <v>46</v>
      </c>
      <c r="C126" s="89">
        <f>SUM(C127:C130)</f>
        <v>38883533</v>
      </c>
      <c r="D126" s="89">
        <f>SUM(D127:D130)</f>
        <v>38883533</v>
      </c>
      <c r="E126" s="26"/>
      <c r="F126" s="24"/>
    </row>
    <row r="127" spans="1:6" ht="24" customHeight="1">
      <c r="A127" s="47">
        <v>6301</v>
      </c>
      <c r="B127" s="40" t="s">
        <v>47</v>
      </c>
      <c r="C127" s="87">
        <v>28995446</v>
      </c>
      <c r="D127" s="92">
        <f>C127</f>
        <v>28995446</v>
      </c>
      <c r="E127" s="26"/>
      <c r="F127" s="24"/>
    </row>
    <row r="128" spans="1:6" ht="24" customHeight="1">
      <c r="A128" s="47">
        <v>6302</v>
      </c>
      <c r="B128" s="40" t="s">
        <v>48</v>
      </c>
      <c r="C128" s="87">
        <v>4970648</v>
      </c>
      <c r="D128" s="92">
        <f>C128</f>
        <v>4970648</v>
      </c>
      <c r="E128" s="26"/>
      <c r="F128" s="24"/>
    </row>
    <row r="129" spans="1:6" ht="24" customHeight="1">
      <c r="A129" s="47">
        <v>6303</v>
      </c>
      <c r="B129" s="40" t="s">
        <v>49</v>
      </c>
      <c r="C129" s="87">
        <v>3313766</v>
      </c>
      <c r="D129" s="92">
        <f>C129</f>
        <v>3313766</v>
      </c>
      <c r="E129" s="26"/>
      <c r="F129" s="24"/>
    </row>
    <row r="130" spans="1:6" ht="24" customHeight="1">
      <c r="A130" s="47">
        <v>6304</v>
      </c>
      <c r="B130" s="40" t="s">
        <v>50</v>
      </c>
      <c r="C130" s="87">
        <v>1603673</v>
      </c>
      <c r="D130" s="92">
        <f>C130</f>
        <v>1603673</v>
      </c>
      <c r="E130" s="26"/>
      <c r="F130" s="24"/>
    </row>
    <row r="131" spans="1:6" ht="31.5" customHeight="1">
      <c r="A131" s="55">
        <v>1.3</v>
      </c>
      <c r="B131" s="56" t="s">
        <v>8</v>
      </c>
      <c r="C131" s="96">
        <f>C132+C135+C137+C139+C141+C144+C147+C149</f>
        <v>50731520</v>
      </c>
      <c r="D131" s="96">
        <f>D132+D135+D137+D139+D141+D144+D147+D149</f>
        <v>50731520</v>
      </c>
      <c r="E131" s="18">
        <f>E132+E135+E137+E139+E141+E144+E147+E149</f>
        <v>0</v>
      </c>
      <c r="F131" s="18">
        <f>F132+F135+F137+F139+F141+F144+F147+F149</f>
        <v>0</v>
      </c>
    </row>
    <row r="132" spans="1:6" ht="24" customHeight="1" hidden="1">
      <c r="A132" s="62">
        <v>6100</v>
      </c>
      <c r="B132" s="51" t="s">
        <v>41</v>
      </c>
      <c r="C132" s="97">
        <f>SUM(C133:C134)</f>
        <v>0</v>
      </c>
      <c r="D132" s="97">
        <f>SUM(D133:D134)</f>
        <v>0</v>
      </c>
      <c r="E132" s="8"/>
      <c r="F132" s="25"/>
    </row>
    <row r="133" spans="1:6" ht="24" customHeight="1" hidden="1">
      <c r="A133" s="47">
        <v>6105</v>
      </c>
      <c r="B133" s="59" t="s">
        <v>78</v>
      </c>
      <c r="C133" s="107"/>
      <c r="D133" s="107"/>
      <c r="E133" s="9"/>
      <c r="F133" s="25"/>
    </row>
    <row r="134" spans="1:6" ht="24" customHeight="1" hidden="1">
      <c r="A134" s="47">
        <v>6149</v>
      </c>
      <c r="B134" s="59" t="s">
        <v>131</v>
      </c>
      <c r="C134" s="99"/>
      <c r="D134" s="99"/>
      <c r="E134" s="4"/>
      <c r="F134" s="25"/>
    </row>
    <row r="135" spans="1:6" ht="24" customHeight="1">
      <c r="A135" s="62">
        <v>6400</v>
      </c>
      <c r="B135" s="62" t="s">
        <v>79</v>
      </c>
      <c r="C135" s="98">
        <f>SUM(C136:C136)</f>
        <v>17411520</v>
      </c>
      <c r="D135" s="98">
        <f>SUM(D136:D136)</f>
        <v>17411520</v>
      </c>
      <c r="E135" s="11"/>
      <c r="F135" s="25"/>
    </row>
    <row r="136" spans="1:6" ht="22.5" customHeight="1">
      <c r="A136" s="47">
        <v>6449</v>
      </c>
      <c r="B136" s="59" t="s">
        <v>149</v>
      </c>
      <c r="C136" s="99">
        <v>17411520</v>
      </c>
      <c r="D136" s="99">
        <f>C136</f>
        <v>17411520</v>
      </c>
      <c r="E136" s="10"/>
      <c r="F136" s="25"/>
    </row>
    <row r="137" spans="1:6" ht="24" customHeight="1" hidden="1">
      <c r="A137" s="62">
        <v>6900</v>
      </c>
      <c r="B137" s="37" t="s">
        <v>70</v>
      </c>
      <c r="C137" s="91">
        <f>C138</f>
        <v>0</v>
      </c>
      <c r="D137" s="91">
        <f>D138</f>
        <v>0</v>
      </c>
      <c r="E137" s="4"/>
      <c r="F137" s="25"/>
    </row>
    <row r="138" spans="1:6" ht="31.5" customHeight="1" hidden="1">
      <c r="A138" s="47">
        <v>6949</v>
      </c>
      <c r="B138" s="52" t="s">
        <v>94</v>
      </c>
      <c r="C138" s="94"/>
      <c r="D138" s="94"/>
      <c r="E138" s="4"/>
      <c r="F138" s="25"/>
    </row>
    <row r="139" spans="1:6" ht="24" customHeight="1" hidden="1">
      <c r="A139" s="79" t="s">
        <v>84</v>
      </c>
      <c r="B139" s="37" t="s">
        <v>85</v>
      </c>
      <c r="C139" s="91">
        <f>SUM(C140)</f>
        <v>0</v>
      </c>
      <c r="D139" s="91">
        <f>SUM(D140)</f>
        <v>0</v>
      </c>
      <c r="E139" s="4"/>
      <c r="F139" s="4"/>
    </row>
    <row r="140" spans="1:6" ht="24" customHeight="1" hidden="1">
      <c r="A140" s="47">
        <v>6758</v>
      </c>
      <c r="B140" s="40" t="s">
        <v>80</v>
      </c>
      <c r="C140" s="94"/>
      <c r="D140" s="94"/>
      <c r="E140" s="4"/>
      <c r="F140" s="4"/>
    </row>
    <row r="141" spans="1:6" ht="24" customHeight="1" hidden="1">
      <c r="A141" s="62">
        <v>7000</v>
      </c>
      <c r="B141" s="37" t="s">
        <v>81</v>
      </c>
      <c r="C141" s="91">
        <f>SUM(C142:C143)</f>
        <v>0</v>
      </c>
      <c r="D141" s="91">
        <f>SUM(D142:D143)</f>
        <v>0</v>
      </c>
      <c r="E141" s="4"/>
      <c r="F141" s="4"/>
    </row>
    <row r="142" spans="1:6" ht="24" customHeight="1" hidden="1">
      <c r="A142" s="47">
        <v>7004</v>
      </c>
      <c r="B142" s="40" t="s">
        <v>82</v>
      </c>
      <c r="C142" s="94"/>
      <c r="D142" s="94"/>
      <c r="E142" s="4"/>
      <c r="F142" s="4"/>
    </row>
    <row r="143" spans="1:6" ht="24" customHeight="1" hidden="1">
      <c r="A143" s="47">
        <v>7049</v>
      </c>
      <c r="B143" s="40" t="s">
        <v>83</v>
      </c>
      <c r="C143" s="94"/>
      <c r="D143" s="94"/>
      <c r="E143" s="4"/>
      <c r="F143" s="4"/>
    </row>
    <row r="144" spans="1:6" ht="24" customHeight="1">
      <c r="A144" s="62">
        <v>7750</v>
      </c>
      <c r="B144" s="37" t="s">
        <v>69</v>
      </c>
      <c r="C144" s="91">
        <f>SUM(C145:C146)</f>
        <v>33320000</v>
      </c>
      <c r="D144" s="91">
        <f>SUM(D145:D146)</f>
        <v>33320000</v>
      </c>
      <c r="E144" s="7"/>
      <c r="F144" s="4"/>
    </row>
    <row r="145" spans="1:6" ht="43.5" customHeight="1">
      <c r="A145" s="47">
        <v>7753</v>
      </c>
      <c r="B145" s="104" t="s">
        <v>148</v>
      </c>
      <c r="C145" s="94">
        <v>38944000</v>
      </c>
      <c r="D145" s="94">
        <f>C145</f>
        <v>38944000</v>
      </c>
      <c r="E145" s="4"/>
      <c r="F145" s="4"/>
    </row>
    <row r="146" spans="1:6" ht="23.25" customHeight="1">
      <c r="A146" s="47">
        <v>7799</v>
      </c>
      <c r="B146" s="40" t="s">
        <v>98</v>
      </c>
      <c r="C146" s="94">
        <v>-5624000</v>
      </c>
      <c r="D146" s="94">
        <f>C146</f>
        <v>-5624000</v>
      </c>
      <c r="E146" s="4"/>
      <c r="F146" s="4"/>
    </row>
    <row r="147" spans="1:6" ht="24" customHeight="1" hidden="1">
      <c r="A147" s="62">
        <v>9000</v>
      </c>
      <c r="B147" s="51" t="s">
        <v>76</v>
      </c>
      <c r="C147" s="100">
        <f>C148</f>
        <v>0</v>
      </c>
      <c r="D147" s="100">
        <f>D148</f>
        <v>0</v>
      </c>
      <c r="E147" s="13">
        <f>D147</f>
        <v>0</v>
      </c>
      <c r="F147" s="4"/>
    </row>
    <row r="148" spans="1:6" ht="24" customHeight="1" hidden="1">
      <c r="A148" s="47">
        <v>9049</v>
      </c>
      <c r="B148" s="53" t="s">
        <v>69</v>
      </c>
      <c r="C148" s="94"/>
      <c r="D148" s="94"/>
      <c r="E148" s="12">
        <f>D148</f>
        <v>0</v>
      </c>
      <c r="F148" s="4"/>
    </row>
    <row r="149" spans="1:6" ht="24" customHeight="1" hidden="1">
      <c r="A149" s="78">
        <v>9050</v>
      </c>
      <c r="B149" s="65" t="s">
        <v>77</v>
      </c>
      <c r="C149" s="91"/>
      <c r="D149" s="91"/>
      <c r="E149" s="12">
        <f>D149</f>
        <v>0</v>
      </c>
      <c r="F149" s="4"/>
    </row>
    <row r="150" spans="1:6" ht="24" customHeight="1" hidden="1">
      <c r="A150" s="47">
        <v>9062</v>
      </c>
      <c r="B150" s="40" t="s">
        <v>115</v>
      </c>
      <c r="C150" s="94"/>
      <c r="D150" s="94"/>
      <c r="E150" s="12">
        <f>D150</f>
        <v>0</v>
      </c>
      <c r="F150" s="4"/>
    </row>
    <row r="151" spans="3:6" ht="23.25" customHeight="1">
      <c r="C151" s="177" t="s">
        <v>201</v>
      </c>
      <c r="D151" s="177"/>
      <c r="E151" s="177"/>
      <c r="F151" s="177"/>
    </row>
    <row r="152" spans="2:5" ht="15" customHeight="1">
      <c r="B152" s="68" t="s">
        <v>111</v>
      </c>
      <c r="C152" s="71"/>
      <c r="D152" s="172" t="s">
        <v>26</v>
      </c>
      <c r="E152" s="172"/>
    </row>
    <row r="153" spans="2:5" ht="12" customHeight="1">
      <c r="B153" s="71"/>
      <c r="C153" s="71"/>
      <c r="D153" s="172" t="s">
        <v>198</v>
      </c>
      <c r="E153" s="172"/>
    </row>
    <row r="154" spans="2:5" ht="55.5" customHeight="1">
      <c r="B154" s="71"/>
      <c r="C154" s="71"/>
      <c r="D154" s="70"/>
      <c r="E154" s="70"/>
    </row>
    <row r="155" spans="1:14" s="73" customFormat="1" ht="17.25" customHeight="1">
      <c r="A155" s="66"/>
      <c r="B155" s="68" t="s">
        <v>112</v>
      </c>
      <c r="C155" s="68"/>
      <c r="D155" s="176" t="s">
        <v>113</v>
      </c>
      <c r="E155" s="176"/>
      <c r="G155" s="74"/>
      <c r="H155" s="74"/>
      <c r="I155" s="74"/>
      <c r="J155" s="74"/>
      <c r="K155" s="74"/>
      <c r="L155" s="74"/>
      <c r="M155" s="74"/>
      <c r="N155" s="74"/>
    </row>
    <row r="156" spans="2:5" ht="17.25" customHeight="1">
      <c r="B156" s="71"/>
      <c r="C156" s="71"/>
      <c r="D156" s="71"/>
      <c r="E156" s="71"/>
    </row>
    <row r="157" spans="2:5" ht="17.25" customHeight="1">
      <c r="B157" s="15"/>
      <c r="D157" s="173"/>
      <c r="E157" s="173"/>
    </row>
  </sheetData>
  <sheetProtection/>
  <mergeCells count="18">
    <mergeCell ref="D153:E153"/>
    <mergeCell ref="D152:E152"/>
    <mergeCell ref="D155:E155"/>
    <mergeCell ref="D157:E157"/>
    <mergeCell ref="A7:F7"/>
    <mergeCell ref="A8:A9"/>
    <mergeCell ref="B8:B9"/>
    <mergeCell ref="C8:C9"/>
    <mergeCell ref="D8:D9"/>
    <mergeCell ref="E8:E9"/>
    <mergeCell ref="C151:F151"/>
    <mergeCell ref="F8:F9"/>
    <mergeCell ref="A1:F1"/>
    <mergeCell ref="A2:F2"/>
    <mergeCell ref="A3:F3"/>
    <mergeCell ref="A4:F4"/>
    <mergeCell ref="A5:F5"/>
    <mergeCell ref="A6:F6"/>
  </mergeCells>
  <printOptions/>
  <pageMargins left="0.73" right="0.26" top="0.45" bottom="0.4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23">
      <selection activeCell="D127" sqref="D127"/>
    </sheetView>
  </sheetViews>
  <sheetFormatPr defaultColWidth="9.00390625" defaultRowHeight="17.25" customHeight="1"/>
  <cols>
    <col min="1" max="1" width="6.625" style="67" customWidth="1"/>
    <col min="2" max="2" width="34.75390625" style="1" customWidth="1"/>
    <col min="3" max="3" width="15.375" style="15" customWidth="1"/>
    <col min="4" max="4" width="16.25390625" style="15" customWidth="1"/>
    <col min="5" max="5" width="8.125" style="2" customWidth="1"/>
    <col min="6" max="6" width="9.50390625" style="2" customWidth="1"/>
    <col min="7" max="7" width="11.125" style="30" bestFit="1" customWidth="1"/>
    <col min="8" max="8" width="21.375" style="30" customWidth="1"/>
    <col min="9" max="9" width="13.875" style="30" customWidth="1"/>
    <col min="10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133</v>
      </c>
      <c r="B4" s="166"/>
      <c r="C4" s="166"/>
      <c r="D4" s="166"/>
      <c r="E4" s="166"/>
      <c r="F4" s="166"/>
    </row>
    <row r="5" spans="1:6" ht="17.25" customHeight="1">
      <c r="A5" s="167" t="s">
        <v>182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6" ht="42" customHeight="1">
      <c r="A9" s="169"/>
      <c r="B9" s="169"/>
      <c r="C9" s="169"/>
      <c r="D9" s="169"/>
      <c r="E9" s="175"/>
      <c r="F9" s="163"/>
    </row>
    <row r="10" spans="1:6" ht="23.25" customHeight="1">
      <c r="A10" s="29" t="s">
        <v>1</v>
      </c>
      <c r="B10" s="33" t="s">
        <v>27</v>
      </c>
      <c r="C10" s="84"/>
      <c r="D10" s="84"/>
      <c r="E10" s="5"/>
      <c r="F10" s="5"/>
    </row>
    <row r="11" spans="1:6" ht="17.25" customHeight="1" hidden="1">
      <c r="A11" s="29" t="s">
        <v>0</v>
      </c>
      <c r="B11" s="33" t="s">
        <v>28</v>
      </c>
      <c r="C11" s="84"/>
      <c r="D11" s="84"/>
      <c r="E11" s="5"/>
      <c r="F11" s="5"/>
    </row>
    <row r="12" spans="1:6" ht="17.25" customHeight="1" hidden="1">
      <c r="A12" s="29">
        <v>1</v>
      </c>
      <c r="B12" s="33" t="s">
        <v>10</v>
      </c>
      <c r="C12" s="84"/>
      <c r="D12" s="84"/>
      <c r="E12" s="5"/>
      <c r="F12" s="5"/>
    </row>
    <row r="13" spans="1:6" ht="17.25" customHeight="1" hidden="1">
      <c r="A13" s="29">
        <v>1.1</v>
      </c>
      <c r="B13" s="33" t="s">
        <v>11</v>
      </c>
      <c r="C13" s="84"/>
      <c r="D13" s="84"/>
      <c r="E13" s="5"/>
      <c r="F13" s="5"/>
    </row>
    <row r="14" spans="1:6" ht="17.25" customHeight="1" hidden="1">
      <c r="A14" s="29">
        <v>1</v>
      </c>
      <c r="B14" s="33" t="s">
        <v>12</v>
      </c>
      <c r="C14" s="84"/>
      <c r="D14" s="84"/>
      <c r="E14" s="5"/>
      <c r="F14" s="5"/>
    </row>
    <row r="15" spans="1:6" ht="17.25" customHeight="1" hidden="1">
      <c r="A15" s="29"/>
      <c r="B15" s="33" t="s">
        <v>13</v>
      </c>
      <c r="C15" s="84"/>
      <c r="D15" s="84"/>
      <c r="E15" s="5"/>
      <c r="F15" s="5"/>
    </row>
    <row r="16" spans="1:6" ht="17.25" customHeight="1" hidden="1">
      <c r="A16" s="29"/>
      <c r="B16" s="33" t="s">
        <v>29</v>
      </c>
      <c r="C16" s="84"/>
      <c r="D16" s="84"/>
      <c r="E16" s="5"/>
      <c r="F16" s="5"/>
    </row>
    <row r="17" spans="1:6" ht="17.25" customHeight="1" hidden="1">
      <c r="A17" s="29">
        <v>1.2</v>
      </c>
      <c r="B17" s="33" t="s">
        <v>14</v>
      </c>
      <c r="C17" s="84"/>
      <c r="D17" s="84"/>
      <c r="E17" s="5"/>
      <c r="F17" s="5"/>
    </row>
    <row r="18" spans="1:6" ht="17.25" customHeight="1" hidden="1">
      <c r="A18" s="29"/>
      <c r="B18" s="33" t="s">
        <v>15</v>
      </c>
      <c r="C18" s="84"/>
      <c r="D18" s="84"/>
      <c r="E18" s="5"/>
      <c r="F18" s="5"/>
    </row>
    <row r="19" spans="1:6" ht="17.25" customHeight="1" hidden="1">
      <c r="A19" s="29"/>
      <c r="B19" s="33" t="s">
        <v>16</v>
      </c>
      <c r="C19" s="84"/>
      <c r="D19" s="84"/>
      <c r="E19" s="5"/>
      <c r="F19" s="5"/>
    </row>
    <row r="20" spans="1:6" ht="17.25" customHeight="1" hidden="1">
      <c r="A20" s="29"/>
      <c r="B20" s="33" t="s">
        <v>29</v>
      </c>
      <c r="C20" s="84"/>
      <c r="D20" s="84"/>
      <c r="E20" s="5"/>
      <c r="F20" s="5"/>
    </row>
    <row r="21" spans="1:6" ht="17.25" customHeight="1" hidden="1">
      <c r="A21" s="29">
        <v>2</v>
      </c>
      <c r="B21" s="33" t="s">
        <v>30</v>
      </c>
      <c r="C21" s="84"/>
      <c r="D21" s="84"/>
      <c r="E21" s="5"/>
      <c r="F21" s="5"/>
    </row>
    <row r="22" spans="1:6" ht="17.25" customHeight="1" hidden="1">
      <c r="A22" s="29">
        <v>3</v>
      </c>
      <c r="B22" s="33" t="s">
        <v>31</v>
      </c>
      <c r="C22" s="84"/>
      <c r="D22" s="84"/>
      <c r="E22" s="5"/>
      <c r="F22" s="5"/>
    </row>
    <row r="23" spans="1:6" ht="17.25" customHeight="1" hidden="1">
      <c r="A23" s="29" t="s">
        <v>3</v>
      </c>
      <c r="B23" s="33" t="s">
        <v>32</v>
      </c>
      <c r="C23" s="84"/>
      <c r="D23" s="84"/>
      <c r="E23" s="5"/>
      <c r="F23" s="5"/>
    </row>
    <row r="24" spans="1:6" ht="17.25" customHeight="1" hidden="1">
      <c r="A24" s="29">
        <v>1</v>
      </c>
      <c r="B24" s="33" t="s">
        <v>17</v>
      </c>
      <c r="C24" s="84"/>
      <c r="D24" s="84"/>
      <c r="E24" s="5"/>
      <c r="F24" s="5"/>
    </row>
    <row r="25" spans="1:6" ht="17.25" customHeight="1" hidden="1">
      <c r="A25" s="29">
        <v>1.1</v>
      </c>
      <c r="B25" s="33" t="s">
        <v>18</v>
      </c>
      <c r="C25" s="84"/>
      <c r="D25" s="84"/>
      <c r="E25" s="5"/>
      <c r="F25" s="5"/>
    </row>
    <row r="26" spans="1:6" ht="17.25" customHeight="1" hidden="1">
      <c r="A26" s="29" t="s">
        <v>19</v>
      </c>
      <c r="B26" s="33" t="s">
        <v>20</v>
      </c>
      <c r="C26" s="84"/>
      <c r="D26" s="84"/>
      <c r="E26" s="5"/>
      <c r="F26" s="5"/>
    </row>
    <row r="27" spans="1:6" ht="17.25" customHeight="1" hidden="1">
      <c r="A27" s="29" t="s">
        <v>21</v>
      </c>
      <c r="B27" s="33" t="s">
        <v>9</v>
      </c>
      <c r="C27" s="84"/>
      <c r="D27" s="84"/>
      <c r="E27" s="5"/>
      <c r="F27" s="5"/>
    </row>
    <row r="28" spans="1:6" ht="17.25" customHeight="1" hidden="1">
      <c r="A28" s="29">
        <v>1.2</v>
      </c>
      <c r="B28" s="33" t="s">
        <v>7</v>
      </c>
      <c r="C28" s="84"/>
      <c r="D28" s="84"/>
      <c r="E28" s="5"/>
      <c r="F28" s="5"/>
    </row>
    <row r="29" spans="1:6" ht="17.25" customHeight="1" hidden="1">
      <c r="A29" s="29" t="s">
        <v>19</v>
      </c>
      <c r="B29" s="33" t="s">
        <v>22</v>
      </c>
      <c r="C29" s="84"/>
      <c r="D29" s="84"/>
      <c r="E29" s="5"/>
      <c r="F29" s="5"/>
    </row>
    <row r="30" spans="1:6" ht="17.25" customHeight="1" hidden="1">
      <c r="A30" s="29" t="s">
        <v>21</v>
      </c>
      <c r="B30" s="33" t="s">
        <v>8</v>
      </c>
      <c r="C30" s="84"/>
      <c r="D30" s="84"/>
      <c r="E30" s="5"/>
      <c r="F30" s="5"/>
    </row>
    <row r="31" spans="1:6" ht="17.25" customHeight="1" hidden="1">
      <c r="A31" s="29">
        <v>2</v>
      </c>
      <c r="B31" s="33" t="s">
        <v>33</v>
      </c>
      <c r="C31" s="84"/>
      <c r="D31" s="84"/>
      <c r="E31" s="5"/>
      <c r="F31" s="5"/>
    </row>
    <row r="32" spans="1:6" ht="17.25" customHeight="1" hidden="1">
      <c r="A32" s="29">
        <v>3</v>
      </c>
      <c r="B32" s="33" t="s">
        <v>34</v>
      </c>
      <c r="C32" s="84"/>
      <c r="D32" s="84"/>
      <c r="E32" s="5"/>
      <c r="F32" s="5"/>
    </row>
    <row r="33" spans="1:6" ht="17.25" customHeight="1" hidden="1">
      <c r="A33" s="29" t="s">
        <v>35</v>
      </c>
      <c r="B33" s="33" t="s">
        <v>36</v>
      </c>
      <c r="C33" s="84"/>
      <c r="D33" s="84"/>
      <c r="E33" s="5"/>
      <c r="F33" s="5"/>
    </row>
    <row r="34" spans="1:6" ht="17.25" customHeight="1" hidden="1">
      <c r="A34" s="29">
        <v>1</v>
      </c>
      <c r="B34" s="33" t="s">
        <v>23</v>
      </c>
      <c r="C34" s="84"/>
      <c r="D34" s="84"/>
      <c r="E34" s="5"/>
      <c r="F34" s="5"/>
    </row>
    <row r="35" spans="1:6" ht="17.25" customHeight="1" hidden="1">
      <c r="A35" s="29">
        <v>1.1</v>
      </c>
      <c r="B35" s="33" t="s">
        <v>11</v>
      </c>
      <c r="C35" s="84"/>
      <c r="D35" s="84"/>
      <c r="E35" s="5"/>
      <c r="F35" s="5"/>
    </row>
    <row r="36" spans="1:6" ht="17.25" customHeight="1" hidden="1">
      <c r="A36" s="29"/>
      <c r="B36" s="33" t="s">
        <v>12</v>
      </c>
      <c r="C36" s="84"/>
      <c r="D36" s="84"/>
      <c r="E36" s="5"/>
      <c r="F36" s="5"/>
    </row>
    <row r="37" spans="1:6" ht="17.25" customHeight="1" hidden="1">
      <c r="A37" s="29"/>
      <c r="B37" s="33" t="s">
        <v>13</v>
      </c>
      <c r="C37" s="84"/>
      <c r="D37" s="84"/>
      <c r="E37" s="5"/>
      <c r="F37" s="5"/>
    </row>
    <row r="38" spans="1:6" ht="17.25" customHeight="1" hidden="1">
      <c r="A38" s="29"/>
      <c r="B38" s="33" t="s">
        <v>24</v>
      </c>
      <c r="C38" s="84"/>
      <c r="D38" s="84"/>
      <c r="E38" s="5"/>
      <c r="F38" s="5"/>
    </row>
    <row r="39" spans="1:6" ht="17.25" customHeight="1" hidden="1">
      <c r="A39" s="29">
        <v>1.2</v>
      </c>
      <c r="B39" s="33" t="s">
        <v>14</v>
      </c>
      <c r="C39" s="84"/>
      <c r="D39" s="84"/>
      <c r="E39" s="5"/>
      <c r="F39" s="5"/>
    </row>
    <row r="40" spans="1:6" ht="17.25" customHeight="1" hidden="1">
      <c r="A40" s="29"/>
      <c r="B40" s="33" t="s">
        <v>15</v>
      </c>
      <c r="C40" s="84"/>
      <c r="D40" s="84"/>
      <c r="E40" s="5"/>
      <c r="F40" s="5"/>
    </row>
    <row r="41" spans="1:6" ht="17.25" customHeight="1" hidden="1">
      <c r="A41" s="29"/>
      <c r="B41" s="33" t="s">
        <v>16</v>
      </c>
      <c r="C41" s="84"/>
      <c r="D41" s="84"/>
      <c r="E41" s="5"/>
      <c r="F41" s="5"/>
    </row>
    <row r="42" spans="1:6" ht="17.25" customHeight="1" hidden="1">
      <c r="A42" s="29"/>
      <c r="B42" s="33" t="s">
        <v>24</v>
      </c>
      <c r="C42" s="84"/>
      <c r="D42" s="84"/>
      <c r="E42" s="5"/>
      <c r="F42" s="5"/>
    </row>
    <row r="43" spans="1:6" ht="17.25" customHeight="1" hidden="1">
      <c r="A43" s="29">
        <v>2</v>
      </c>
      <c r="B43" s="33" t="s">
        <v>33</v>
      </c>
      <c r="C43" s="84"/>
      <c r="D43" s="84"/>
      <c r="E43" s="5"/>
      <c r="F43" s="5"/>
    </row>
    <row r="44" spans="1:6" ht="17.25" customHeight="1" hidden="1">
      <c r="A44" s="29">
        <v>3</v>
      </c>
      <c r="B44" s="33" t="s">
        <v>34</v>
      </c>
      <c r="C44" s="84"/>
      <c r="D44" s="84"/>
      <c r="E44" s="5"/>
      <c r="F44" s="5"/>
    </row>
    <row r="45" spans="1:6" ht="34.5" customHeight="1">
      <c r="A45" s="29" t="s">
        <v>2</v>
      </c>
      <c r="B45" s="33" t="s">
        <v>6</v>
      </c>
      <c r="C45" s="75">
        <f>C46+C117+C131</f>
        <v>3352602802</v>
      </c>
      <c r="D45" s="75">
        <f>D46+D117+D131</f>
        <v>3352602802</v>
      </c>
      <c r="E45" s="16"/>
      <c r="F45" s="16">
        <f>F46+F117+F131</f>
        <v>0</v>
      </c>
    </row>
    <row r="46" spans="1:6" ht="27" customHeight="1">
      <c r="A46" s="34">
        <v>1.1</v>
      </c>
      <c r="B46" s="35" t="s">
        <v>101</v>
      </c>
      <c r="C46" s="85">
        <f>C47+C50+C52+C63+C68+C70+C72+C75+C79+C85+C88+C95+C98+C105+C110+C112</f>
        <v>2697650587</v>
      </c>
      <c r="D46" s="85">
        <f>D47+D50+D52+D63+D68+D70+D72+D75+D79+D85+D88+D95+D98+D105+D110+D112</f>
        <v>2697650587</v>
      </c>
      <c r="E46" s="32"/>
      <c r="F46" s="28"/>
    </row>
    <row r="47" spans="1:6" ht="24" customHeight="1">
      <c r="A47" s="62">
        <v>6000</v>
      </c>
      <c r="B47" s="37" t="s">
        <v>41</v>
      </c>
      <c r="C47" s="86">
        <f>SUM(C48:C49)</f>
        <v>1275646600</v>
      </c>
      <c r="D47" s="86">
        <f>SUM(D48:D49)</f>
        <v>1275646600</v>
      </c>
      <c r="E47" s="5"/>
      <c r="F47" s="5"/>
    </row>
    <row r="48" spans="1:6" ht="24" customHeight="1">
      <c r="A48" s="47">
        <v>6001</v>
      </c>
      <c r="B48" s="40" t="s">
        <v>37</v>
      </c>
      <c r="C48" s="88">
        <f>'Q2'!C48+'Q1'!C48</f>
        <v>1275646600</v>
      </c>
      <c r="D48" s="87">
        <f>'Q2'!D48+'Q1'!D48</f>
        <v>1275646600</v>
      </c>
      <c r="E48" s="5"/>
      <c r="F48" s="5"/>
    </row>
    <row r="49" spans="1:6" ht="24" customHeight="1">
      <c r="A49" s="47">
        <v>6003</v>
      </c>
      <c r="B49" s="40" t="s">
        <v>38</v>
      </c>
      <c r="C49" s="88">
        <f>'Q2'!C49+'Q1'!C49</f>
        <v>0</v>
      </c>
      <c r="D49" s="87">
        <f>'Q2'!D49+'Q1'!D49</f>
        <v>0</v>
      </c>
      <c r="E49" s="5"/>
      <c r="F49" s="5"/>
    </row>
    <row r="50" spans="1:6" ht="36" customHeight="1">
      <c r="A50" s="62">
        <v>6050</v>
      </c>
      <c r="B50" s="80" t="s">
        <v>118</v>
      </c>
      <c r="C50" s="88">
        <f>C51</f>
        <v>223101021</v>
      </c>
      <c r="D50" s="88">
        <f>D51</f>
        <v>223101021</v>
      </c>
      <c r="E50" s="5"/>
      <c r="F50" s="5"/>
    </row>
    <row r="51" spans="1:6" ht="36" customHeight="1">
      <c r="A51" s="47">
        <v>6051</v>
      </c>
      <c r="B51" s="52" t="s">
        <v>118</v>
      </c>
      <c r="C51" s="88">
        <f>'Q2'!C51+'Q1'!C51</f>
        <v>223101021</v>
      </c>
      <c r="D51" s="87">
        <f>'Q2'!D51+'Q1'!D51</f>
        <v>223101021</v>
      </c>
      <c r="E51" s="5"/>
      <c r="F51" s="5"/>
    </row>
    <row r="52" spans="1:6" ht="24" customHeight="1">
      <c r="A52" s="62">
        <v>6100</v>
      </c>
      <c r="B52" s="37" t="s">
        <v>42</v>
      </c>
      <c r="C52" s="89">
        <f>SUM(C53:C56)</f>
        <v>689579850</v>
      </c>
      <c r="D52" s="89">
        <f>SUM(D53:D56)</f>
        <v>689579850</v>
      </c>
      <c r="E52" s="5"/>
      <c r="F52" s="5"/>
    </row>
    <row r="53" spans="1:6" ht="24" customHeight="1">
      <c r="A53" s="47">
        <v>6101</v>
      </c>
      <c r="B53" s="40" t="s">
        <v>39</v>
      </c>
      <c r="C53" s="88">
        <f>'Q2'!C53+'Q1'!C53</f>
        <v>21224000</v>
      </c>
      <c r="D53" s="87">
        <f>'Q2'!D53+'Q1'!D53</f>
        <v>21224000</v>
      </c>
      <c r="E53" s="5"/>
      <c r="F53" s="5"/>
    </row>
    <row r="54" spans="1:6" ht="24" customHeight="1">
      <c r="A54" s="47">
        <v>6112</v>
      </c>
      <c r="B54" s="40" t="s">
        <v>136</v>
      </c>
      <c r="C54" s="88">
        <f>'Q2'!C54+'Q1'!C54</f>
        <v>427262120</v>
      </c>
      <c r="D54" s="87">
        <f>'Q2'!D54+'Q1'!D54</f>
        <v>427262120</v>
      </c>
      <c r="E54" s="5"/>
      <c r="F54" s="5"/>
    </row>
    <row r="55" spans="1:6" ht="24" customHeight="1">
      <c r="A55" s="47">
        <v>6113</v>
      </c>
      <c r="B55" s="40" t="s">
        <v>147</v>
      </c>
      <c r="C55" s="88">
        <f>'Q2'!C55+'Q1'!C55</f>
        <v>3770000</v>
      </c>
      <c r="D55" s="87">
        <f>'Q2'!D55+'Q1'!D55</f>
        <v>3770000</v>
      </c>
      <c r="E55" s="5"/>
      <c r="F55" s="5"/>
    </row>
    <row r="56" spans="1:6" ht="27" customHeight="1">
      <c r="A56" s="47">
        <v>6115</v>
      </c>
      <c r="B56" s="40" t="s">
        <v>96</v>
      </c>
      <c r="C56" s="88">
        <f>'Q2'!C56+'Q1'!C56</f>
        <v>237323730</v>
      </c>
      <c r="D56" s="87">
        <f>'Q2'!D56+'Q1'!D56</f>
        <v>237323730</v>
      </c>
      <c r="E56" s="5"/>
      <c r="F56" s="5"/>
    </row>
    <row r="57" spans="1:6" ht="27" customHeight="1">
      <c r="A57" s="78">
        <v>6200</v>
      </c>
      <c r="B57" s="40"/>
      <c r="C57" s="88"/>
      <c r="D57" s="87"/>
      <c r="E57" s="5"/>
      <c r="F57" s="5"/>
    </row>
    <row r="58" spans="1:6" ht="22.5" customHeight="1">
      <c r="A58" s="47">
        <v>6201</v>
      </c>
      <c r="B58" s="40"/>
      <c r="C58" s="88"/>
      <c r="D58" s="87"/>
      <c r="E58" s="5"/>
      <c r="F58" s="5"/>
    </row>
    <row r="59" spans="1:6" ht="27" customHeight="1">
      <c r="A59" s="62">
        <v>6250</v>
      </c>
      <c r="B59" s="37" t="s">
        <v>43</v>
      </c>
      <c r="C59" s="89">
        <f>SUM(C60:C62)</f>
        <v>0</v>
      </c>
      <c r="D59" s="89">
        <f>SUM(D60:D62)</f>
        <v>0</v>
      </c>
      <c r="E59" s="5"/>
      <c r="F59" s="5"/>
    </row>
    <row r="60" spans="1:6" ht="27" customHeight="1">
      <c r="A60" s="76">
        <v>6253</v>
      </c>
      <c r="B60" s="44" t="s">
        <v>44</v>
      </c>
      <c r="C60" s="87">
        <v>0</v>
      </c>
      <c r="D60" s="87">
        <v>0</v>
      </c>
      <c r="E60" s="5"/>
      <c r="F60" s="5"/>
    </row>
    <row r="61" spans="1:6" ht="27" customHeight="1">
      <c r="A61" s="47">
        <v>6257</v>
      </c>
      <c r="B61" s="40" t="s">
        <v>45</v>
      </c>
      <c r="C61" s="87"/>
      <c r="D61" s="87"/>
      <c r="E61" s="5"/>
      <c r="F61" s="5"/>
    </row>
    <row r="62" spans="1:6" ht="27" customHeight="1">
      <c r="A62" s="77">
        <v>6256</v>
      </c>
      <c r="B62" s="40" t="s">
        <v>87</v>
      </c>
      <c r="C62" s="87">
        <v>0</v>
      </c>
      <c r="D62" s="87">
        <v>0</v>
      </c>
      <c r="E62" s="5"/>
      <c r="F62" s="5"/>
    </row>
    <row r="63" spans="1:6" ht="27" customHeight="1">
      <c r="A63" s="62">
        <v>6300</v>
      </c>
      <c r="B63" s="37" t="s">
        <v>46</v>
      </c>
      <c r="C63" s="89">
        <f>SUM(C64:C67)</f>
        <v>317574441</v>
      </c>
      <c r="D63" s="89">
        <f>SUM(D64:D67)</f>
        <v>317574441</v>
      </c>
      <c r="E63" s="5"/>
      <c r="F63" s="5"/>
    </row>
    <row r="64" spans="1:6" ht="27" customHeight="1">
      <c r="A64" s="47">
        <v>6301</v>
      </c>
      <c r="B64" s="40" t="s">
        <v>47</v>
      </c>
      <c r="C64" s="88">
        <f>'Q2'!C64+'Q1'!C64</f>
        <v>225950453</v>
      </c>
      <c r="D64" s="87">
        <f>'Q2'!D64+'Q1'!D64</f>
        <v>225950453</v>
      </c>
      <c r="E64" s="5"/>
      <c r="F64" s="5"/>
    </row>
    <row r="65" spans="1:6" ht="24" customHeight="1">
      <c r="A65" s="47">
        <v>6302</v>
      </c>
      <c r="B65" s="40" t="s">
        <v>48</v>
      </c>
      <c r="C65" s="88">
        <f>'Q2'!C65+'Q1'!C65</f>
        <v>46025831</v>
      </c>
      <c r="D65" s="87">
        <f>'Q2'!D65+'Q1'!D65</f>
        <v>46025831</v>
      </c>
      <c r="E65" s="5"/>
      <c r="F65" s="5"/>
    </row>
    <row r="66" spans="1:6" ht="24" customHeight="1">
      <c r="A66" s="47">
        <v>6303</v>
      </c>
      <c r="B66" s="40" t="s">
        <v>49</v>
      </c>
      <c r="C66" s="88">
        <f>'Q2'!C66+'Q1'!C66</f>
        <v>30683885</v>
      </c>
      <c r="D66" s="87">
        <f>'Q2'!D66+'Q1'!D66</f>
        <v>30683885</v>
      </c>
      <c r="E66" s="5"/>
      <c r="F66" s="5"/>
    </row>
    <row r="67" spans="1:6" ht="24" customHeight="1">
      <c r="A67" s="47">
        <v>6304</v>
      </c>
      <c r="B67" s="40" t="s">
        <v>50</v>
      </c>
      <c r="C67" s="88">
        <f>'Q2'!C67+'Q1'!C67</f>
        <v>14914272</v>
      </c>
      <c r="D67" s="87">
        <f>'Q2'!D67+'Q1'!D67</f>
        <v>14914272</v>
      </c>
      <c r="E67" s="5"/>
      <c r="F67" s="5"/>
    </row>
    <row r="68" spans="1:6" ht="24" customHeight="1">
      <c r="A68" s="62">
        <v>6250</v>
      </c>
      <c r="B68" s="37" t="s">
        <v>119</v>
      </c>
      <c r="C68" s="101">
        <f>'Q2'!C68+'Q1'!C68</f>
        <v>750000</v>
      </c>
      <c r="D68" s="89">
        <f>D69</f>
        <v>750000</v>
      </c>
      <c r="E68" s="5"/>
      <c r="F68" s="5"/>
    </row>
    <row r="69" spans="1:6" ht="22.5" customHeight="1">
      <c r="A69" s="47">
        <v>6299</v>
      </c>
      <c r="B69" s="40" t="s">
        <v>120</v>
      </c>
      <c r="C69" s="88">
        <f>'Q2'!C69+'Q1'!C69</f>
        <v>750000</v>
      </c>
      <c r="D69" s="87">
        <f>'Q2'!D69+'Q1'!D69</f>
        <v>750000</v>
      </c>
      <c r="E69" s="5"/>
      <c r="F69" s="5"/>
    </row>
    <row r="70" spans="1:6" ht="0.75" customHeight="1">
      <c r="A70" s="78">
        <v>6400</v>
      </c>
      <c r="B70" s="45" t="s">
        <v>79</v>
      </c>
      <c r="C70" s="90">
        <f>C71</f>
        <v>0</v>
      </c>
      <c r="D70" s="90">
        <f>D71</f>
        <v>0</v>
      </c>
      <c r="E70" s="5"/>
      <c r="F70" s="5"/>
    </row>
    <row r="71" spans="1:6" ht="33.75" customHeight="1" hidden="1">
      <c r="A71" s="47">
        <v>6404</v>
      </c>
      <c r="B71" s="52" t="s">
        <v>121</v>
      </c>
      <c r="C71" s="87"/>
      <c r="D71" s="87">
        <f>'Q2'!D71+'Q1'!D71</f>
        <v>0</v>
      </c>
      <c r="E71" s="5"/>
      <c r="F71" s="5"/>
    </row>
    <row r="72" spans="1:6" ht="24" customHeight="1">
      <c r="A72" s="62">
        <v>6500</v>
      </c>
      <c r="B72" s="37" t="s">
        <v>51</v>
      </c>
      <c r="C72" s="91">
        <f>SUM(C73:C74)</f>
        <v>16726209</v>
      </c>
      <c r="D72" s="91">
        <f>SUM(D73:D74)</f>
        <v>16726209</v>
      </c>
      <c r="E72" s="7"/>
      <c r="F72" s="5"/>
    </row>
    <row r="73" spans="1:6" ht="24" customHeight="1">
      <c r="A73" s="47">
        <v>6501</v>
      </c>
      <c r="B73" s="40" t="s">
        <v>52</v>
      </c>
      <c r="C73" s="88">
        <f>'Q2'!C73+'Q1'!C73</f>
        <v>9526209</v>
      </c>
      <c r="D73" s="87">
        <f>'Q2'!D73+'Q1'!D73</f>
        <v>9526209</v>
      </c>
      <c r="E73" s="6"/>
      <c r="F73" s="5"/>
    </row>
    <row r="74" spans="1:6" ht="24" customHeight="1">
      <c r="A74" s="47">
        <v>6504</v>
      </c>
      <c r="B74" s="40" t="s">
        <v>134</v>
      </c>
      <c r="C74" s="88">
        <f>'Q2'!C74+'Q1'!C74</f>
        <v>7200000</v>
      </c>
      <c r="D74" s="87">
        <f>'Q2'!D74+'Q1'!D74</f>
        <v>7200000</v>
      </c>
      <c r="E74" s="5"/>
      <c r="F74" s="5"/>
    </row>
    <row r="75" spans="1:6" ht="24" customHeight="1">
      <c r="A75" s="62">
        <v>6550</v>
      </c>
      <c r="B75" s="37" t="s">
        <v>54</v>
      </c>
      <c r="C75" s="91">
        <f>SUM(C76:C78)</f>
        <v>24300500</v>
      </c>
      <c r="D75" s="91">
        <f>SUM(D76:D78)</f>
        <v>24300500</v>
      </c>
      <c r="E75" s="7"/>
      <c r="F75" s="5"/>
    </row>
    <row r="76" spans="1:6" ht="24" customHeight="1">
      <c r="A76" s="47">
        <v>6551</v>
      </c>
      <c r="B76" s="40" t="s">
        <v>55</v>
      </c>
      <c r="C76" s="88">
        <f>'Q2'!C76+'Q1'!C76</f>
        <v>10015000</v>
      </c>
      <c r="D76" s="87">
        <f>'Q2'!D76+'Q1'!D76</f>
        <v>10015000</v>
      </c>
      <c r="E76" s="14"/>
      <c r="F76" s="5"/>
    </row>
    <row r="77" spans="1:6" ht="24" customHeight="1">
      <c r="A77" s="47">
        <v>6552</v>
      </c>
      <c r="B77" s="40" t="s">
        <v>56</v>
      </c>
      <c r="C77" s="88">
        <f>'Q2'!C77+'Q1'!C77</f>
        <v>0</v>
      </c>
      <c r="D77" s="87">
        <f>'Q2'!D77+'Q1'!D77</f>
        <v>0</v>
      </c>
      <c r="E77" s="14"/>
      <c r="F77" s="5"/>
    </row>
    <row r="78" spans="1:6" ht="24" customHeight="1">
      <c r="A78" s="47">
        <v>6559</v>
      </c>
      <c r="B78" s="40" t="s">
        <v>88</v>
      </c>
      <c r="C78" s="88">
        <f>'Q2'!C78+'Q1'!C78</f>
        <v>14285500</v>
      </c>
      <c r="D78" s="87">
        <f>'Q2'!D78+'Q1'!D78</f>
        <v>14285500</v>
      </c>
      <c r="E78" s="14"/>
      <c r="F78" s="5"/>
    </row>
    <row r="79" spans="1:6" ht="24" customHeight="1">
      <c r="A79" s="62">
        <v>6600</v>
      </c>
      <c r="B79" s="37" t="s">
        <v>57</v>
      </c>
      <c r="C79" s="91">
        <f>SUM(C80:C83)</f>
        <v>3732000</v>
      </c>
      <c r="D79" s="91">
        <f>SUM(D80:D83)</f>
        <v>3732000</v>
      </c>
      <c r="E79" s="7"/>
      <c r="F79" s="5"/>
    </row>
    <row r="80" spans="1:6" ht="29.25" customHeight="1">
      <c r="A80" s="47">
        <v>6601</v>
      </c>
      <c r="B80" s="40" t="s">
        <v>58</v>
      </c>
      <c r="C80" s="88">
        <f>'Q2'!C80+'Q1'!C80</f>
        <v>132000</v>
      </c>
      <c r="D80" s="87">
        <f>'Q2'!D80+'Q1'!D80</f>
        <v>132000</v>
      </c>
      <c r="E80" s="6"/>
      <c r="F80" s="5"/>
    </row>
    <row r="81" spans="1:6" ht="29.25" customHeight="1">
      <c r="A81" s="47">
        <v>6605</v>
      </c>
      <c r="B81" s="40" t="s">
        <v>60</v>
      </c>
      <c r="C81" s="88">
        <f>'Q2'!C81+'Q1'!C81</f>
        <v>0</v>
      </c>
      <c r="D81" s="87">
        <f>'Q2'!D81+'Q1'!D81</f>
        <v>0</v>
      </c>
      <c r="E81" s="6"/>
      <c r="F81" s="5"/>
    </row>
    <row r="82" spans="1:6" ht="29.25" customHeight="1">
      <c r="A82" s="47">
        <v>6608</v>
      </c>
      <c r="B82" s="40" t="s">
        <v>59</v>
      </c>
      <c r="C82" s="88">
        <f>'Q2'!C82+'Q1'!C82</f>
        <v>0</v>
      </c>
      <c r="D82" s="87">
        <f>'Q2'!D82+'Q1'!D82</f>
        <v>0</v>
      </c>
      <c r="E82" s="6"/>
      <c r="F82" s="5"/>
    </row>
    <row r="83" spans="1:6" ht="29.25" customHeight="1">
      <c r="A83" s="47">
        <v>6618</v>
      </c>
      <c r="B83" s="40" t="s">
        <v>89</v>
      </c>
      <c r="C83" s="88">
        <f>'Q2'!C83+'Q1'!C83</f>
        <v>3600000</v>
      </c>
      <c r="D83" s="87">
        <f>'Q2'!D83+'Q1'!D83</f>
        <v>3600000</v>
      </c>
      <c r="E83" s="6"/>
      <c r="F83" s="5"/>
    </row>
    <row r="84" spans="1:6" ht="20.25" customHeight="1">
      <c r="A84" s="47">
        <v>6649</v>
      </c>
      <c r="B84" s="40" t="s">
        <v>151</v>
      </c>
      <c r="C84" s="88"/>
      <c r="D84" s="87"/>
      <c r="E84" s="6"/>
      <c r="F84" s="5"/>
    </row>
    <row r="85" spans="1:6" ht="29.25" customHeight="1">
      <c r="A85" s="62">
        <v>6650</v>
      </c>
      <c r="B85" s="37" t="s">
        <v>61</v>
      </c>
      <c r="C85" s="91">
        <f>SUM(C86:C87)</f>
        <v>0</v>
      </c>
      <c r="D85" s="92">
        <f>C85</f>
        <v>0</v>
      </c>
      <c r="E85" s="4"/>
      <c r="F85" s="4"/>
    </row>
    <row r="86" spans="1:6" ht="29.25" customHeight="1">
      <c r="A86" s="47">
        <v>6657</v>
      </c>
      <c r="B86" s="40" t="s">
        <v>62</v>
      </c>
      <c r="C86" s="88">
        <f>'Q2'!C86+'Q1'!C86</f>
        <v>0</v>
      </c>
      <c r="D86" s="87">
        <f>'Q2'!D86+'Q1'!D86</f>
        <v>0</v>
      </c>
      <c r="E86" s="4"/>
      <c r="F86" s="4"/>
    </row>
    <row r="87" spans="1:6" ht="29.25" customHeight="1">
      <c r="A87" s="47">
        <v>6699</v>
      </c>
      <c r="B87" s="40" t="s">
        <v>63</v>
      </c>
      <c r="C87" s="88">
        <f>'Q2'!C87+'Q1'!C87</f>
        <v>0</v>
      </c>
      <c r="D87" s="87">
        <f>'Q2'!D87+'Q1'!D87</f>
        <v>0</v>
      </c>
      <c r="E87" s="4"/>
      <c r="F87" s="4"/>
    </row>
    <row r="88" spans="1:6" ht="24" customHeight="1">
      <c r="A88" s="62">
        <v>6700</v>
      </c>
      <c r="B88" s="37" t="s">
        <v>64</v>
      </c>
      <c r="C88" s="91">
        <f>SUM(C89:C94)</f>
        <v>15369000</v>
      </c>
      <c r="D88" s="91">
        <f>SUM(D89:D94)</f>
        <v>15369000</v>
      </c>
      <c r="E88" s="7"/>
      <c r="F88" s="4"/>
    </row>
    <row r="89" spans="1:6" ht="24" customHeight="1">
      <c r="A89" s="47">
        <v>6701</v>
      </c>
      <c r="B89" s="40" t="s">
        <v>65</v>
      </c>
      <c r="C89" s="88">
        <f>'Q2'!C89+'Q1'!C89</f>
        <v>903000</v>
      </c>
      <c r="D89" s="87">
        <f>'Q2'!D89+'Q1'!D89</f>
        <v>903000</v>
      </c>
      <c r="E89" s="6"/>
      <c r="F89" s="4"/>
    </row>
    <row r="90" spans="1:6" ht="24" customHeight="1">
      <c r="A90" s="47">
        <v>6702</v>
      </c>
      <c r="B90" s="40" t="s">
        <v>66</v>
      </c>
      <c r="C90" s="88">
        <f>'Q2'!C90+'Q1'!C90</f>
        <v>1716000</v>
      </c>
      <c r="D90" s="87">
        <f>'Q2'!D90+'Q1'!D90</f>
        <v>1716000</v>
      </c>
      <c r="E90" s="6"/>
      <c r="F90" s="4"/>
    </row>
    <row r="91" spans="1:6" ht="24" customHeight="1">
      <c r="A91" s="47">
        <v>6703</v>
      </c>
      <c r="B91" s="40" t="s">
        <v>67</v>
      </c>
      <c r="C91" s="88">
        <f>'Q2'!C91+'Q1'!C91</f>
        <v>750000</v>
      </c>
      <c r="D91" s="87">
        <f>'Q2'!D91+'Q1'!D91</f>
        <v>750000</v>
      </c>
      <c r="E91" s="6"/>
      <c r="F91" s="4"/>
    </row>
    <row r="92" spans="1:6" ht="21.75" customHeight="1">
      <c r="A92" s="47">
        <v>6704</v>
      </c>
      <c r="B92" s="40" t="s">
        <v>68</v>
      </c>
      <c r="C92" s="88">
        <f>'Q2'!C92+'Q1'!C92</f>
        <v>12000000</v>
      </c>
      <c r="D92" s="87">
        <f>'Q2'!D92+'Q1'!D92</f>
        <v>12000000</v>
      </c>
      <c r="E92" s="6"/>
      <c r="F92" s="4"/>
    </row>
    <row r="93" spans="1:6" ht="24" customHeight="1" hidden="1">
      <c r="A93" s="47">
        <v>6749</v>
      </c>
      <c r="B93" s="40" t="s">
        <v>69</v>
      </c>
      <c r="C93" s="88">
        <f>'Q2'!C93+'Q1'!C93</f>
        <v>0</v>
      </c>
      <c r="D93" s="87">
        <f>'Q2'!D93+'Q1'!D93</f>
        <v>0</v>
      </c>
      <c r="E93" s="6"/>
      <c r="F93" s="4"/>
    </row>
    <row r="94" spans="1:6" ht="24" customHeight="1" hidden="1">
      <c r="A94" s="47">
        <v>6799</v>
      </c>
      <c r="B94" s="40" t="s">
        <v>90</v>
      </c>
      <c r="C94" s="88">
        <f>'Q2'!C94+'Q1'!C94</f>
        <v>0</v>
      </c>
      <c r="D94" s="87">
        <f>'Q2'!D94+'Q1'!D94</f>
        <v>0</v>
      </c>
      <c r="E94" s="6"/>
      <c r="F94" s="4"/>
    </row>
    <row r="95" spans="1:14" s="22" customFormat="1" ht="24" customHeight="1">
      <c r="A95" s="62">
        <v>6750</v>
      </c>
      <c r="B95" s="37" t="s">
        <v>85</v>
      </c>
      <c r="C95" s="93">
        <f>C96+C97</f>
        <v>48931800</v>
      </c>
      <c r="D95" s="93">
        <f>D96+D97</f>
        <v>48931800</v>
      </c>
      <c r="E95" s="21"/>
      <c r="F95" s="3"/>
      <c r="G95" s="31"/>
      <c r="H95" s="31"/>
      <c r="I95" s="31"/>
      <c r="J95" s="31"/>
      <c r="K95" s="31"/>
      <c r="L95" s="31"/>
      <c r="M95" s="31"/>
      <c r="N95" s="31"/>
    </row>
    <row r="96" spans="1:6" ht="24" customHeight="1">
      <c r="A96" s="47">
        <v>6757</v>
      </c>
      <c r="B96" s="40" t="s">
        <v>99</v>
      </c>
      <c r="C96" s="88">
        <f>'Q2'!C96+'Q1'!C96</f>
        <v>32221800</v>
      </c>
      <c r="D96" s="87">
        <f>'Q2'!D96+'Q1'!D96</f>
        <v>32221800</v>
      </c>
      <c r="E96" s="6"/>
      <c r="F96" s="4"/>
    </row>
    <row r="97" spans="1:6" ht="24" customHeight="1">
      <c r="A97" s="47">
        <v>6799</v>
      </c>
      <c r="B97" s="40" t="s">
        <v>109</v>
      </c>
      <c r="C97" s="88">
        <f>'Q2'!C97+'Q1'!C97</f>
        <v>16710000</v>
      </c>
      <c r="D97" s="87">
        <f>'Q2'!D97+'Q1'!D97</f>
        <v>16710000</v>
      </c>
      <c r="E97" s="6"/>
      <c r="F97" s="4"/>
    </row>
    <row r="98" spans="1:6" ht="24" customHeight="1">
      <c r="A98" s="62">
        <v>6900</v>
      </c>
      <c r="B98" s="37" t="s">
        <v>70</v>
      </c>
      <c r="C98" s="91">
        <f>SUM(C99:C104)</f>
        <v>22274000</v>
      </c>
      <c r="D98" s="91">
        <f>SUM(D99:D104)</f>
        <v>22274000</v>
      </c>
      <c r="E98" s="7"/>
      <c r="F98" s="4"/>
    </row>
    <row r="99" spans="1:6" ht="23.25" customHeight="1">
      <c r="A99" s="47">
        <v>6907</v>
      </c>
      <c r="B99" s="40" t="s">
        <v>122</v>
      </c>
      <c r="C99" s="88">
        <f>'Q2'!C99+'Q1'!C99</f>
        <v>1870000</v>
      </c>
      <c r="D99" s="87">
        <f>'Q2'!D99+'Q1'!D99</f>
        <v>1870000</v>
      </c>
      <c r="E99" s="6"/>
      <c r="F99" s="4"/>
    </row>
    <row r="100" spans="1:6" ht="24" customHeight="1" hidden="1">
      <c r="A100" s="47">
        <v>6908</v>
      </c>
      <c r="B100" s="40" t="s">
        <v>91</v>
      </c>
      <c r="C100" s="88">
        <f>'Q2'!C100+'Q1'!C100</f>
        <v>0</v>
      </c>
      <c r="D100" s="87">
        <f>'Q2'!D100+'Q1'!D100</f>
        <v>0</v>
      </c>
      <c r="E100" s="6"/>
      <c r="F100" s="4"/>
    </row>
    <row r="101" spans="1:6" ht="24" customHeight="1">
      <c r="A101" s="47">
        <v>6912</v>
      </c>
      <c r="B101" s="40" t="s">
        <v>71</v>
      </c>
      <c r="C101" s="88">
        <f>'Q2'!C101+'Q1'!C101</f>
        <v>9040000</v>
      </c>
      <c r="D101" s="87">
        <f>'Q2'!D101+'Q1'!D101</f>
        <v>9040000</v>
      </c>
      <c r="E101" s="6"/>
      <c r="F101" s="4"/>
    </row>
    <row r="102" spans="1:6" ht="24" customHeight="1" hidden="1">
      <c r="A102" s="47">
        <v>6913</v>
      </c>
      <c r="B102" s="40" t="s">
        <v>72</v>
      </c>
      <c r="C102" s="88">
        <f>'Q2'!C102+'Q1'!C102</f>
        <v>0</v>
      </c>
      <c r="D102" s="87">
        <f>'Q2'!D102+'Q1'!D102</f>
        <v>0</v>
      </c>
      <c r="E102" s="6"/>
      <c r="F102" s="4"/>
    </row>
    <row r="103" spans="1:6" ht="24" customHeight="1">
      <c r="A103" s="47">
        <v>6921</v>
      </c>
      <c r="B103" s="40" t="s">
        <v>126</v>
      </c>
      <c r="C103" s="88">
        <f>'Q2'!C103+'Q1'!C103</f>
        <v>4334000</v>
      </c>
      <c r="D103" s="87">
        <f>'Q2'!D103+'Q1'!D103</f>
        <v>4334000</v>
      </c>
      <c r="E103" s="6"/>
      <c r="F103" s="4"/>
    </row>
    <row r="104" spans="1:6" ht="33" customHeight="1">
      <c r="A104" s="47">
        <v>6949</v>
      </c>
      <c r="B104" s="52" t="s">
        <v>125</v>
      </c>
      <c r="C104" s="88">
        <f>'Q2'!C104+'Q1'!C104</f>
        <v>7030000</v>
      </c>
      <c r="D104" s="87">
        <f>'Q2'!D104+'Q1'!D104</f>
        <v>7030000</v>
      </c>
      <c r="E104" s="6"/>
      <c r="F104" s="4"/>
    </row>
    <row r="105" spans="1:6" ht="24" customHeight="1">
      <c r="A105" s="62">
        <v>7000</v>
      </c>
      <c r="B105" s="37" t="s">
        <v>73</v>
      </c>
      <c r="C105" s="91">
        <f>SUM(C106:C109)</f>
        <v>32528000</v>
      </c>
      <c r="D105" s="91">
        <f>SUM(D106:D109)</f>
        <v>32528000</v>
      </c>
      <c r="E105" s="7"/>
      <c r="F105" s="4"/>
    </row>
    <row r="106" spans="1:6" ht="23.25" customHeight="1">
      <c r="A106" s="47">
        <v>7001</v>
      </c>
      <c r="B106" s="40" t="s">
        <v>124</v>
      </c>
      <c r="C106" s="88">
        <f>'Q2'!C106+'Q1'!C106</f>
        <v>5368000</v>
      </c>
      <c r="D106" s="87">
        <f>'Q2'!D106+'Q1'!D106</f>
        <v>5368000</v>
      </c>
      <c r="E106" s="12"/>
      <c r="F106" s="4"/>
    </row>
    <row r="107" spans="1:6" ht="24" customHeight="1" hidden="1">
      <c r="A107" s="47">
        <v>7004</v>
      </c>
      <c r="B107" s="40" t="s">
        <v>127</v>
      </c>
      <c r="C107" s="88">
        <f>'Q2'!C107+'Q1'!C107</f>
        <v>0</v>
      </c>
      <c r="D107" s="87">
        <f>'Q2'!D107+'Q1'!D107</f>
        <v>0</v>
      </c>
      <c r="E107" s="4"/>
      <c r="F107" s="4"/>
    </row>
    <row r="108" spans="1:6" ht="34.5" customHeight="1">
      <c r="A108" s="47">
        <v>7012</v>
      </c>
      <c r="B108" s="40" t="s">
        <v>123</v>
      </c>
      <c r="C108" s="88">
        <f>'Q2'!C108+'Q1'!C108</f>
        <v>6680000</v>
      </c>
      <c r="D108" s="87">
        <f>'Q2'!D108+'Q1'!D108</f>
        <v>6680000</v>
      </c>
      <c r="E108" s="4"/>
      <c r="F108" s="4"/>
    </row>
    <row r="109" spans="1:6" ht="24" customHeight="1">
      <c r="A109" s="47">
        <v>7049</v>
      </c>
      <c r="B109" s="40" t="s">
        <v>128</v>
      </c>
      <c r="C109" s="88">
        <f>'Q2'!C109+'Q1'!C109</f>
        <v>20480000</v>
      </c>
      <c r="D109" s="87">
        <f>'Q2'!D109+'Q1'!D109</f>
        <v>20480000</v>
      </c>
      <c r="E109" s="6"/>
      <c r="F109" s="4"/>
    </row>
    <row r="110" spans="1:14" s="22" customFormat="1" ht="21" customHeight="1">
      <c r="A110" s="62">
        <v>7050</v>
      </c>
      <c r="B110" s="37" t="s">
        <v>100</v>
      </c>
      <c r="C110" s="93">
        <f>C111</f>
        <v>0</v>
      </c>
      <c r="D110" s="93">
        <f>D111</f>
        <v>0</v>
      </c>
      <c r="E110" s="105"/>
      <c r="F110" s="3"/>
      <c r="G110" s="31"/>
      <c r="H110" s="31"/>
      <c r="I110" s="31"/>
      <c r="J110" s="31"/>
      <c r="K110" s="31"/>
      <c r="L110" s="31"/>
      <c r="M110" s="31"/>
      <c r="N110" s="31"/>
    </row>
    <row r="111" spans="1:6" ht="24" customHeight="1" hidden="1">
      <c r="A111" s="47">
        <v>7099</v>
      </c>
      <c r="B111" s="40" t="s">
        <v>98</v>
      </c>
      <c r="C111" s="88">
        <f>'Q2'!C111+'Q1'!C111</f>
        <v>0</v>
      </c>
      <c r="D111" s="94">
        <f>C111</f>
        <v>0</v>
      </c>
      <c r="E111" s="6"/>
      <c r="F111" s="4"/>
    </row>
    <row r="112" spans="1:6" ht="24" customHeight="1">
      <c r="A112" s="62">
        <v>7750</v>
      </c>
      <c r="B112" s="37" t="s">
        <v>69</v>
      </c>
      <c r="C112" s="91">
        <f>SUM(C113:C116)</f>
        <v>27137166</v>
      </c>
      <c r="D112" s="91">
        <f>SUM(D113:D116)</f>
        <v>27137166</v>
      </c>
      <c r="E112" s="7"/>
      <c r="F112" s="4"/>
    </row>
    <row r="113" spans="1:6" ht="24" customHeight="1">
      <c r="A113" s="47">
        <v>7756</v>
      </c>
      <c r="B113" s="40" t="s">
        <v>92</v>
      </c>
      <c r="C113" s="88">
        <f>'Q2'!C113+'Q1'!C113</f>
        <v>543400</v>
      </c>
      <c r="D113" s="87">
        <f>'Q2'!D113+'Q1'!D113</f>
        <v>543400</v>
      </c>
      <c r="E113" s="4"/>
      <c r="F113" s="4"/>
    </row>
    <row r="114" spans="1:6" ht="24" customHeight="1">
      <c r="A114" s="47">
        <v>7757</v>
      </c>
      <c r="B114" s="40" t="s">
        <v>129</v>
      </c>
      <c r="C114" s="88">
        <f>'Q2'!C114+'Q1'!C114</f>
        <v>11156766</v>
      </c>
      <c r="D114" s="87">
        <f>'Q2'!D114+'Q1'!D114</f>
        <v>11156766</v>
      </c>
      <c r="E114" s="4"/>
      <c r="F114" s="4"/>
    </row>
    <row r="115" spans="1:6" ht="24" customHeight="1">
      <c r="A115" s="47">
        <v>7764</v>
      </c>
      <c r="B115" s="40" t="s">
        <v>75</v>
      </c>
      <c r="C115" s="88">
        <f>'Q2'!C115+'Q1'!C115</f>
        <v>0</v>
      </c>
      <c r="D115" s="87">
        <f>'Q2'!D115+'Q1'!D115</f>
        <v>0</v>
      </c>
      <c r="E115" s="4"/>
      <c r="F115" s="4"/>
    </row>
    <row r="116" spans="1:6" ht="24" customHeight="1">
      <c r="A116" s="47">
        <v>7799</v>
      </c>
      <c r="B116" s="40" t="s">
        <v>74</v>
      </c>
      <c r="C116" s="88">
        <f>'Q2'!C116+'Q1'!C116</f>
        <v>15437000</v>
      </c>
      <c r="D116" s="87">
        <f>'Q2'!D116+'Q1'!D116</f>
        <v>15437000</v>
      </c>
      <c r="E116" s="6"/>
      <c r="F116" s="4"/>
    </row>
    <row r="117" spans="1:8" ht="24" customHeight="1">
      <c r="A117" s="34">
        <v>1.2</v>
      </c>
      <c r="B117" s="35" t="s">
        <v>102</v>
      </c>
      <c r="C117" s="95">
        <f>C118+C121+C126</f>
        <v>474521175</v>
      </c>
      <c r="D117" s="95">
        <f>D118+D121+D126</f>
        <v>474521175</v>
      </c>
      <c r="E117" s="27">
        <f>E118+E121+E126</f>
        <v>0</v>
      </c>
      <c r="F117" s="27">
        <f>F118+F121+F126</f>
        <v>0</v>
      </c>
      <c r="G117" s="30">
        <v>474521175</v>
      </c>
      <c r="H117" s="30">
        <f>G117-C117</f>
        <v>0</v>
      </c>
    </row>
    <row r="118" spans="1:6" ht="24" customHeight="1">
      <c r="A118" s="62">
        <v>6000</v>
      </c>
      <c r="B118" s="37" t="s">
        <v>41</v>
      </c>
      <c r="C118" s="86">
        <f>SUM(C119:C120)</f>
        <v>237031200</v>
      </c>
      <c r="D118" s="89">
        <f>SUM(D119:D120)</f>
        <v>237031200</v>
      </c>
      <c r="E118" s="26"/>
      <c r="F118" s="24"/>
    </row>
    <row r="119" spans="1:6" ht="24" customHeight="1">
      <c r="A119" s="47">
        <v>6001</v>
      </c>
      <c r="B119" s="40" t="s">
        <v>37</v>
      </c>
      <c r="C119" s="88">
        <f>'Q2'!C119+'Q1'!C119</f>
        <v>237031200</v>
      </c>
      <c r="D119" s="87">
        <f>'Q2'!D119+'Q1'!D119</f>
        <v>237031200</v>
      </c>
      <c r="E119" s="26"/>
      <c r="F119" s="24"/>
    </row>
    <row r="120" spans="1:6" ht="24" customHeight="1">
      <c r="A120" s="47">
        <v>6003</v>
      </c>
      <c r="B120" s="40" t="s">
        <v>38</v>
      </c>
      <c r="C120" s="88">
        <f>'Q2'!C120+'Q1'!C120</f>
        <v>0</v>
      </c>
      <c r="D120" s="87">
        <f>'Q2'!D120+'Q1'!D120</f>
        <v>0</v>
      </c>
      <c r="E120" s="26"/>
      <c r="F120" s="24"/>
    </row>
    <row r="121" spans="1:6" ht="24" customHeight="1">
      <c r="A121" s="62">
        <v>6100</v>
      </c>
      <c r="B121" s="37" t="s">
        <v>42</v>
      </c>
      <c r="C121" s="89">
        <f>SUM(C122:C125)</f>
        <v>128059736</v>
      </c>
      <c r="D121" s="89">
        <f>SUM(D122:D125)</f>
        <v>128059736</v>
      </c>
      <c r="E121" s="26"/>
      <c r="F121" s="24"/>
    </row>
    <row r="122" spans="1:6" ht="24" customHeight="1">
      <c r="A122" s="47">
        <v>6101</v>
      </c>
      <c r="B122" s="40" t="s">
        <v>39</v>
      </c>
      <c r="C122" s="88">
        <f>'Q2'!C122+'Q1'!C122</f>
        <v>3808000</v>
      </c>
      <c r="D122" s="87">
        <f>'Q2'!D122+'Q1'!D122</f>
        <v>3808000</v>
      </c>
      <c r="E122" s="26"/>
      <c r="F122" s="24"/>
    </row>
    <row r="123" spans="1:6" ht="24" customHeight="1">
      <c r="A123" s="47">
        <v>6112</v>
      </c>
      <c r="B123" s="40" t="s">
        <v>136</v>
      </c>
      <c r="C123" s="88">
        <f>'Q2'!C123+'Q1'!C123</f>
        <v>79346820</v>
      </c>
      <c r="D123" s="87">
        <f>'Q2'!D123+'Q1'!D123</f>
        <v>79346820</v>
      </c>
      <c r="E123" s="26"/>
      <c r="F123" s="24"/>
    </row>
    <row r="124" spans="1:6" ht="24" customHeight="1">
      <c r="A124" s="47">
        <v>6113</v>
      </c>
      <c r="B124" s="40" t="s">
        <v>147</v>
      </c>
      <c r="C124" s="88">
        <f>'Q2'!C124+'Q1'!C124</f>
        <v>700000</v>
      </c>
      <c r="D124" s="87">
        <f>'Q2'!D124+'Q1'!D124</f>
        <v>700000</v>
      </c>
      <c r="E124" s="26"/>
      <c r="F124" s="24"/>
    </row>
    <row r="125" spans="1:6" ht="24" customHeight="1">
      <c r="A125" s="47">
        <v>6115</v>
      </c>
      <c r="B125" s="40" t="s">
        <v>108</v>
      </c>
      <c r="C125" s="88">
        <f>'Q2'!C125+'Q1'!C125</f>
        <v>44204916</v>
      </c>
      <c r="D125" s="87">
        <f>'Q2'!D125+'Q1'!D125</f>
        <v>44204916</v>
      </c>
      <c r="E125" s="26"/>
      <c r="F125" s="24"/>
    </row>
    <row r="126" spans="1:6" ht="24" customHeight="1">
      <c r="A126" s="62">
        <v>6300</v>
      </c>
      <c r="B126" s="37" t="s">
        <v>46</v>
      </c>
      <c r="C126" s="89">
        <f>SUM(C127:C130)</f>
        <v>109430239</v>
      </c>
      <c r="D126" s="89">
        <f>SUM(D127:D130)</f>
        <v>109430239</v>
      </c>
      <c r="E126" s="26"/>
      <c r="F126" s="24"/>
    </row>
    <row r="127" spans="1:6" ht="24" customHeight="1">
      <c r="A127" s="47">
        <v>6301</v>
      </c>
      <c r="B127" s="40" t="s">
        <v>47</v>
      </c>
      <c r="C127" s="88">
        <f>'Q2'!C127+'Q1'!C127</f>
        <v>92416274</v>
      </c>
      <c r="D127" s="87">
        <f>'Q2'!D127+'Q1'!D127</f>
        <v>92416274</v>
      </c>
      <c r="E127" s="26"/>
      <c r="F127" s="24"/>
    </row>
    <row r="128" spans="1:6" ht="24" customHeight="1">
      <c r="A128" s="47">
        <v>6302</v>
      </c>
      <c r="B128" s="40" t="s">
        <v>48</v>
      </c>
      <c r="C128" s="88">
        <f>'Q2'!C128+'Q1'!C128</f>
        <v>8551324</v>
      </c>
      <c r="D128" s="87">
        <f>'Q2'!D128+'Q1'!D128</f>
        <v>8551324</v>
      </c>
      <c r="E128" s="26"/>
      <c r="F128" s="24"/>
    </row>
    <row r="129" spans="1:6" ht="24" customHeight="1">
      <c r="A129" s="47">
        <v>6303</v>
      </c>
      <c r="B129" s="40" t="s">
        <v>49</v>
      </c>
      <c r="C129" s="88">
        <f>'Q2'!C129+'Q1'!C129</f>
        <v>5700883</v>
      </c>
      <c r="D129" s="87">
        <f>'Q2'!D129+'Q1'!D129</f>
        <v>5700883</v>
      </c>
      <c r="E129" s="26"/>
      <c r="F129" s="24"/>
    </row>
    <row r="130" spans="1:6" ht="24" customHeight="1">
      <c r="A130" s="47">
        <v>6304</v>
      </c>
      <c r="B130" s="40" t="s">
        <v>50</v>
      </c>
      <c r="C130" s="88">
        <f>'Q2'!C130+'Q1'!C130</f>
        <v>2761758</v>
      </c>
      <c r="D130" s="87">
        <f>'Q2'!D130+'Q1'!D130</f>
        <v>2761758</v>
      </c>
      <c r="E130" s="26"/>
      <c r="F130" s="24"/>
    </row>
    <row r="131" spans="1:9" ht="28.5" customHeight="1">
      <c r="A131" s="55">
        <v>1.3</v>
      </c>
      <c r="B131" s="56" t="s">
        <v>8</v>
      </c>
      <c r="C131" s="96">
        <f>C132+C135+C137+C139+C141+C144+C147+C149</f>
        <v>180431040</v>
      </c>
      <c r="D131" s="96">
        <f>D132+D135+D137+D139+D141+D144+D147+D149</f>
        <v>180431040</v>
      </c>
      <c r="E131" s="18">
        <f>E132+E135+E137+E139+E141+E144+E147+E149</f>
        <v>0</v>
      </c>
      <c r="F131" s="18">
        <f>F132+F135+F137+F139+F141+F144+F147+F149</f>
        <v>0</v>
      </c>
      <c r="H131" s="30">
        <v>286684064</v>
      </c>
      <c r="I131" s="30">
        <f>H131-D131</f>
        <v>106253024</v>
      </c>
    </row>
    <row r="132" spans="1:6" ht="0.75" customHeight="1" hidden="1">
      <c r="A132" s="62">
        <v>6100</v>
      </c>
      <c r="B132" s="51" t="s">
        <v>41</v>
      </c>
      <c r="C132" s="97">
        <f>SUM(C133:C134)</f>
        <v>0</v>
      </c>
      <c r="D132" s="97">
        <f>SUM(D133:D134)</f>
        <v>0</v>
      </c>
      <c r="E132" s="8"/>
      <c r="F132" s="25"/>
    </row>
    <row r="133" spans="1:6" ht="24" customHeight="1" hidden="1">
      <c r="A133" s="47">
        <v>6105</v>
      </c>
      <c r="B133" s="59" t="s">
        <v>78</v>
      </c>
      <c r="C133" s="88">
        <f>'Q2'!C133+'Q1'!C133</f>
        <v>0</v>
      </c>
      <c r="D133" s="87">
        <f>'Q2'!D133+'Q1'!D133</f>
        <v>0</v>
      </c>
      <c r="E133" s="9"/>
      <c r="F133" s="25"/>
    </row>
    <row r="134" spans="1:6" ht="24" customHeight="1" hidden="1">
      <c r="A134" s="47">
        <v>6149</v>
      </c>
      <c r="B134" s="59" t="s">
        <v>131</v>
      </c>
      <c r="C134" s="88">
        <f>'Q2'!C134+'Q1'!C134</f>
        <v>0</v>
      </c>
      <c r="D134" s="87">
        <f>'Q2'!D134+'Q1'!D134</f>
        <v>0</v>
      </c>
      <c r="E134" s="4"/>
      <c r="F134" s="25"/>
    </row>
    <row r="135" spans="1:6" ht="24" customHeight="1">
      <c r="A135" s="62">
        <v>6400</v>
      </c>
      <c r="B135" s="62" t="s">
        <v>79</v>
      </c>
      <c r="C135" s="98">
        <f>SUM(C136:C136)</f>
        <v>45487040</v>
      </c>
      <c r="D135" s="98">
        <f>SUM(D136:D136)</f>
        <v>45487040</v>
      </c>
      <c r="E135" s="11"/>
      <c r="F135" s="25"/>
    </row>
    <row r="136" spans="1:6" ht="21.75" customHeight="1">
      <c r="A136" s="47">
        <v>6449</v>
      </c>
      <c r="B136" s="59" t="s">
        <v>97</v>
      </c>
      <c r="C136" s="88">
        <f>'Q2'!C136+'Q1'!C136</f>
        <v>45487040</v>
      </c>
      <c r="D136" s="99">
        <f>C136</f>
        <v>45487040</v>
      </c>
      <c r="E136" s="10"/>
      <c r="F136" s="25"/>
    </row>
    <row r="137" spans="1:6" ht="24" customHeight="1" hidden="1">
      <c r="A137" s="62">
        <v>6900</v>
      </c>
      <c r="B137" s="37" t="s">
        <v>70</v>
      </c>
      <c r="C137" s="91">
        <f>C138</f>
        <v>0</v>
      </c>
      <c r="D137" s="91">
        <f>D138</f>
        <v>0</v>
      </c>
      <c r="E137" s="4"/>
      <c r="F137" s="25"/>
    </row>
    <row r="138" spans="1:6" ht="31.5" customHeight="1" hidden="1">
      <c r="A138" s="47">
        <v>6949</v>
      </c>
      <c r="B138" s="52" t="s">
        <v>94</v>
      </c>
      <c r="C138" s="88">
        <f>'Q2'!C138+'Q1'!C138</f>
        <v>0</v>
      </c>
      <c r="D138" s="94"/>
      <c r="E138" s="4"/>
      <c r="F138" s="25"/>
    </row>
    <row r="139" spans="1:6" ht="24" customHeight="1" hidden="1">
      <c r="A139" s="79" t="s">
        <v>84</v>
      </c>
      <c r="B139" s="37" t="s">
        <v>85</v>
      </c>
      <c r="C139" s="91">
        <f>SUM(C140)</f>
        <v>0</v>
      </c>
      <c r="D139" s="91">
        <f>SUM(D140)</f>
        <v>0</v>
      </c>
      <c r="E139" s="4"/>
      <c r="F139" s="4"/>
    </row>
    <row r="140" spans="1:6" ht="24" customHeight="1" hidden="1">
      <c r="A140" s="47">
        <v>6758</v>
      </c>
      <c r="B140" s="40" t="s">
        <v>80</v>
      </c>
      <c r="C140" s="88">
        <f>'Q2'!C140+'Q1'!C140</f>
        <v>0</v>
      </c>
      <c r="D140" s="87">
        <f>'Q2'!D140+'Q1'!D140</f>
        <v>0</v>
      </c>
      <c r="E140" s="4"/>
      <c r="F140" s="4"/>
    </row>
    <row r="141" spans="1:6" ht="24" customHeight="1" hidden="1">
      <c r="A141" s="62">
        <v>7000</v>
      </c>
      <c r="B141" s="37" t="s">
        <v>81</v>
      </c>
      <c r="C141" s="91">
        <f>SUM(C142:C143)</f>
        <v>0</v>
      </c>
      <c r="D141" s="91">
        <f>SUM(D142:D143)</f>
        <v>0</v>
      </c>
      <c r="E141" s="4"/>
      <c r="F141" s="4"/>
    </row>
    <row r="142" spans="1:6" ht="24" customHeight="1" hidden="1">
      <c r="A142" s="47">
        <v>7004</v>
      </c>
      <c r="B142" s="40" t="s">
        <v>82</v>
      </c>
      <c r="C142" s="88">
        <f>'Q2'!C142+'Q1'!C142</f>
        <v>0</v>
      </c>
      <c r="D142" s="87">
        <f>'Q2'!D142+'Q1'!D142</f>
        <v>0</v>
      </c>
      <c r="E142" s="4"/>
      <c r="F142" s="4"/>
    </row>
    <row r="143" spans="1:6" ht="24" customHeight="1" hidden="1">
      <c r="A143" s="47">
        <v>7049</v>
      </c>
      <c r="B143" s="40" t="s">
        <v>83</v>
      </c>
      <c r="C143" s="88">
        <f>'Q2'!C143+'Q1'!C143</f>
        <v>0</v>
      </c>
      <c r="D143" s="87">
        <f>'Q2'!D143+'Q1'!D143</f>
        <v>0</v>
      </c>
      <c r="E143" s="4"/>
      <c r="F143" s="4"/>
    </row>
    <row r="144" spans="1:6" ht="24" customHeight="1">
      <c r="A144" s="62">
        <v>7750</v>
      </c>
      <c r="B144" s="37" t="s">
        <v>69</v>
      </c>
      <c r="C144" s="91">
        <f>SUM(C145:C146)</f>
        <v>134944000</v>
      </c>
      <c r="D144" s="91">
        <f>SUM(D145:D146)</f>
        <v>134944000</v>
      </c>
      <c r="E144" s="7"/>
      <c r="F144" s="4"/>
    </row>
    <row r="145" spans="1:6" ht="36" customHeight="1">
      <c r="A145" s="47">
        <v>7753</v>
      </c>
      <c r="B145" s="104" t="s">
        <v>132</v>
      </c>
      <c r="C145" s="88">
        <f>'Q2'!C145+'Q1'!C145</f>
        <v>38944000</v>
      </c>
      <c r="D145" s="87">
        <f>'Q2'!D145+'Q1'!D145</f>
        <v>38944000</v>
      </c>
      <c r="E145" s="4"/>
      <c r="F145" s="4"/>
    </row>
    <row r="146" spans="1:6" ht="23.25" customHeight="1">
      <c r="A146" s="47">
        <v>7799</v>
      </c>
      <c r="B146" s="40" t="s">
        <v>98</v>
      </c>
      <c r="C146" s="88">
        <f>'Q2'!C146+'Q1'!C146</f>
        <v>96000000</v>
      </c>
      <c r="D146" s="87">
        <f>'Q2'!D146+'Q1'!D146</f>
        <v>96000000</v>
      </c>
      <c r="E146" s="4"/>
      <c r="F146" s="4"/>
    </row>
    <row r="147" spans="1:6" ht="24" customHeight="1" hidden="1">
      <c r="A147" s="62">
        <v>9000</v>
      </c>
      <c r="B147" s="51" t="s">
        <v>76</v>
      </c>
      <c r="C147" s="100">
        <f>C148</f>
        <v>0</v>
      </c>
      <c r="D147" s="100">
        <f>D148</f>
        <v>0</v>
      </c>
      <c r="E147" s="13">
        <f>D147</f>
        <v>0</v>
      </c>
      <c r="F147" s="4"/>
    </row>
    <row r="148" spans="1:6" ht="24" customHeight="1" hidden="1">
      <c r="A148" s="47">
        <v>9049</v>
      </c>
      <c r="B148" s="53" t="s">
        <v>69</v>
      </c>
      <c r="C148" s="88">
        <f>'Q2'!C148+'Q1'!C148</f>
        <v>0</v>
      </c>
      <c r="D148" s="94"/>
      <c r="E148" s="12">
        <f>D148</f>
        <v>0</v>
      </c>
      <c r="F148" s="4"/>
    </row>
    <row r="149" spans="1:6" ht="24" customHeight="1" hidden="1">
      <c r="A149" s="78">
        <v>9050</v>
      </c>
      <c r="B149" s="65" t="s">
        <v>77</v>
      </c>
      <c r="C149" s="91"/>
      <c r="D149" s="91"/>
      <c r="E149" s="12">
        <f>D149</f>
        <v>0</v>
      </c>
      <c r="F149" s="4"/>
    </row>
    <row r="150" spans="1:6" ht="24" customHeight="1" hidden="1">
      <c r="A150" s="47">
        <v>9062</v>
      </c>
      <c r="B150" s="40" t="s">
        <v>115</v>
      </c>
      <c r="C150" s="88">
        <f>'Q2'!C150+'Q1'!C150</f>
        <v>0</v>
      </c>
      <c r="D150" s="94"/>
      <c r="E150" s="12">
        <f>D150</f>
        <v>0</v>
      </c>
      <c r="F150" s="4"/>
    </row>
    <row r="151" spans="4:5" ht="23.25" customHeight="1">
      <c r="D151" s="171" t="s">
        <v>202</v>
      </c>
      <c r="E151" s="171"/>
    </row>
    <row r="152" spans="2:5" ht="23.25" customHeight="1">
      <c r="B152" s="68" t="s">
        <v>111</v>
      </c>
      <c r="C152" s="71"/>
      <c r="D152" s="172" t="s">
        <v>26</v>
      </c>
      <c r="E152" s="172"/>
    </row>
    <row r="153" spans="2:5" ht="19.5" customHeight="1">
      <c r="B153" s="71"/>
      <c r="C153" s="71"/>
      <c r="D153" s="172" t="s">
        <v>198</v>
      </c>
      <c r="E153" s="172"/>
    </row>
    <row r="154" spans="2:5" ht="44.25" customHeight="1">
      <c r="B154" s="71"/>
      <c r="C154" s="71"/>
      <c r="D154" s="70"/>
      <c r="E154" s="70"/>
    </row>
    <row r="155" spans="1:14" s="73" customFormat="1" ht="17.25" customHeight="1">
      <c r="A155" s="66"/>
      <c r="B155" s="68" t="s">
        <v>112</v>
      </c>
      <c r="C155" s="68"/>
      <c r="D155" s="176" t="s">
        <v>113</v>
      </c>
      <c r="E155" s="176"/>
      <c r="G155" s="74"/>
      <c r="H155" s="74"/>
      <c r="I155" s="74"/>
      <c r="J155" s="74"/>
      <c r="K155" s="74"/>
      <c r="L155" s="74"/>
      <c r="M155" s="74"/>
      <c r="N155" s="74"/>
    </row>
    <row r="156" spans="2:5" ht="17.25" customHeight="1">
      <c r="B156" s="71"/>
      <c r="C156" s="71"/>
      <c r="D156" s="71"/>
      <c r="E156" s="71"/>
    </row>
    <row r="157" spans="2:5" ht="17.25" customHeight="1">
      <c r="B157" s="15"/>
      <c r="D157" s="173"/>
      <c r="E157" s="173"/>
    </row>
  </sheetData>
  <sheetProtection/>
  <mergeCells count="18">
    <mergeCell ref="D153:E153"/>
    <mergeCell ref="D151:E151"/>
    <mergeCell ref="D152:E152"/>
    <mergeCell ref="D155:E155"/>
    <mergeCell ref="D157:E157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61" right="0.26" top="0.43" bottom="0.4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41">
      <selection activeCell="C132" sqref="C132"/>
    </sheetView>
  </sheetViews>
  <sheetFormatPr defaultColWidth="9.00390625" defaultRowHeight="17.25" customHeight="1"/>
  <cols>
    <col min="1" max="1" width="6.625" style="67" customWidth="1"/>
    <col min="2" max="2" width="35.875" style="1" customWidth="1"/>
    <col min="3" max="3" width="15.875" style="114" customWidth="1"/>
    <col min="4" max="4" width="16.00390625" style="114" customWidth="1"/>
    <col min="5" max="5" width="7.625" style="2" customWidth="1"/>
    <col min="6" max="6" width="9.625" style="2" customWidth="1"/>
    <col min="7" max="7" width="11.125" style="30" bestFit="1" customWidth="1"/>
    <col min="8" max="8" width="21.375" style="30" customWidth="1"/>
    <col min="9" max="9" width="11.125" style="30" bestFit="1" customWidth="1"/>
    <col min="10" max="10" width="10.375" style="30" bestFit="1" customWidth="1"/>
    <col min="11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117</v>
      </c>
      <c r="B4" s="166"/>
      <c r="C4" s="166"/>
      <c r="D4" s="166"/>
      <c r="E4" s="166"/>
      <c r="F4" s="166"/>
    </row>
    <row r="5" spans="1:6" ht="17.25" customHeight="1">
      <c r="A5" s="167" t="s">
        <v>183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9" ht="42" customHeight="1">
      <c r="A9" s="169"/>
      <c r="B9" s="169"/>
      <c r="C9" s="169"/>
      <c r="D9" s="169"/>
      <c r="E9" s="175"/>
      <c r="F9" s="163"/>
      <c r="I9" s="30">
        <f>C45-D45</f>
        <v>0</v>
      </c>
    </row>
    <row r="10" spans="1:6" ht="21.75" customHeight="1">
      <c r="A10" s="29" t="s">
        <v>1</v>
      </c>
      <c r="B10" s="33" t="s">
        <v>27</v>
      </c>
      <c r="C10" s="84"/>
      <c r="D10" s="84"/>
      <c r="E10" s="5"/>
      <c r="F10" s="5"/>
    </row>
    <row r="11" spans="1:6" ht="17.25" customHeight="1" hidden="1">
      <c r="A11" s="29" t="s">
        <v>0</v>
      </c>
      <c r="B11" s="33" t="s">
        <v>28</v>
      </c>
      <c r="C11" s="84"/>
      <c r="D11" s="84"/>
      <c r="E11" s="5"/>
      <c r="F11" s="5"/>
    </row>
    <row r="12" spans="1:6" ht="17.25" customHeight="1" hidden="1">
      <c r="A12" s="29">
        <v>1</v>
      </c>
      <c r="B12" s="33" t="s">
        <v>10</v>
      </c>
      <c r="C12" s="84"/>
      <c r="D12" s="84"/>
      <c r="E12" s="5"/>
      <c r="F12" s="5"/>
    </row>
    <row r="13" spans="1:6" ht="17.25" customHeight="1" hidden="1">
      <c r="A13" s="29">
        <v>1.1</v>
      </c>
      <c r="B13" s="33" t="s">
        <v>11</v>
      </c>
      <c r="C13" s="84"/>
      <c r="D13" s="84"/>
      <c r="E13" s="5"/>
      <c r="F13" s="5"/>
    </row>
    <row r="14" spans="1:6" ht="17.25" customHeight="1" hidden="1">
      <c r="A14" s="29">
        <v>1</v>
      </c>
      <c r="B14" s="33" t="s">
        <v>12</v>
      </c>
      <c r="C14" s="84"/>
      <c r="D14" s="84"/>
      <c r="E14" s="5"/>
      <c r="F14" s="5"/>
    </row>
    <row r="15" spans="1:6" ht="17.25" customHeight="1" hidden="1">
      <c r="A15" s="29"/>
      <c r="B15" s="33" t="s">
        <v>13</v>
      </c>
      <c r="C15" s="84"/>
      <c r="D15" s="84"/>
      <c r="E15" s="5"/>
      <c r="F15" s="5"/>
    </row>
    <row r="16" spans="1:6" ht="17.25" customHeight="1" hidden="1">
      <c r="A16" s="29"/>
      <c r="B16" s="33" t="s">
        <v>29</v>
      </c>
      <c r="C16" s="84"/>
      <c r="D16" s="84"/>
      <c r="E16" s="5"/>
      <c r="F16" s="5"/>
    </row>
    <row r="17" spans="1:6" ht="17.25" customHeight="1" hidden="1">
      <c r="A17" s="29">
        <v>1.2</v>
      </c>
      <c r="B17" s="33" t="s">
        <v>14</v>
      </c>
      <c r="C17" s="84"/>
      <c r="D17" s="84"/>
      <c r="E17" s="5"/>
      <c r="F17" s="5"/>
    </row>
    <row r="18" spans="1:6" ht="17.25" customHeight="1" hidden="1">
      <c r="A18" s="29"/>
      <c r="B18" s="33" t="s">
        <v>15</v>
      </c>
      <c r="C18" s="84"/>
      <c r="D18" s="84"/>
      <c r="E18" s="5"/>
      <c r="F18" s="5"/>
    </row>
    <row r="19" spans="1:6" ht="17.25" customHeight="1" hidden="1">
      <c r="A19" s="29"/>
      <c r="B19" s="33" t="s">
        <v>16</v>
      </c>
      <c r="C19" s="84"/>
      <c r="D19" s="84"/>
      <c r="E19" s="5"/>
      <c r="F19" s="5"/>
    </row>
    <row r="20" spans="1:6" ht="17.25" customHeight="1" hidden="1">
      <c r="A20" s="29"/>
      <c r="B20" s="33" t="s">
        <v>29</v>
      </c>
      <c r="C20" s="84"/>
      <c r="D20" s="84"/>
      <c r="E20" s="5"/>
      <c r="F20" s="5"/>
    </row>
    <row r="21" spans="1:6" ht="17.25" customHeight="1" hidden="1">
      <c r="A21" s="29">
        <v>2</v>
      </c>
      <c r="B21" s="33" t="s">
        <v>30</v>
      </c>
      <c r="C21" s="84"/>
      <c r="D21" s="84"/>
      <c r="E21" s="5"/>
      <c r="F21" s="5"/>
    </row>
    <row r="22" spans="1:6" ht="17.25" customHeight="1" hidden="1">
      <c r="A22" s="29">
        <v>3</v>
      </c>
      <c r="B22" s="33" t="s">
        <v>31</v>
      </c>
      <c r="C22" s="84"/>
      <c r="D22" s="84"/>
      <c r="E22" s="5"/>
      <c r="F22" s="5"/>
    </row>
    <row r="23" spans="1:6" ht="17.25" customHeight="1" hidden="1">
      <c r="A23" s="29" t="s">
        <v>3</v>
      </c>
      <c r="B23" s="33" t="s">
        <v>32</v>
      </c>
      <c r="C23" s="84"/>
      <c r="D23" s="84"/>
      <c r="E23" s="5"/>
      <c r="F23" s="5"/>
    </row>
    <row r="24" spans="1:6" ht="17.25" customHeight="1" hidden="1">
      <c r="A24" s="29">
        <v>1</v>
      </c>
      <c r="B24" s="33" t="s">
        <v>17</v>
      </c>
      <c r="C24" s="84"/>
      <c r="D24" s="84"/>
      <c r="E24" s="5"/>
      <c r="F24" s="5"/>
    </row>
    <row r="25" spans="1:6" ht="17.25" customHeight="1" hidden="1">
      <c r="A25" s="29">
        <v>1.1</v>
      </c>
      <c r="B25" s="33" t="s">
        <v>18</v>
      </c>
      <c r="C25" s="84"/>
      <c r="D25" s="84"/>
      <c r="E25" s="5"/>
      <c r="F25" s="5"/>
    </row>
    <row r="26" spans="1:6" ht="17.25" customHeight="1" hidden="1">
      <c r="A26" s="29" t="s">
        <v>19</v>
      </c>
      <c r="B26" s="33" t="s">
        <v>20</v>
      </c>
      <c r="C26" s="84"/>
      <c r="D26" s="84"/>
      <c r="E26" s="5"/>
      <c r="F26" s="5"/>
    </row>
    <row r="27" spans="1:6" ht="17.25" customHeight="1" hidden="1">
      <c r="A27" s="29" t="s">
        <v>21</v>
      </c>
      <c r="B27" s="33" t="s">
        <v>9</v>
      </c>
      <c r="C27" s="84"/>
      <c r="D27" s="84"/>
      <c r="E27" s="5"/>
      <c r="F27" s="5"/>
    </row>
    <row r="28" spans="1:6" ht="17.25" customHeight="1" hidden="1">
      <c r="A28" s="29">
        <v>1.2</v>
      </c>
      <c r="B28" s="33" t="s">
        <v>7</v>
      </c>
      <c r="C28" s="84"/>
      <c r="D28" s="84"/>
      <c r="E28" s="5"/>
      <c r="F28" s="5"/>
    </row>
    <row r="29" spans="1:6" ht="17.25" customHeight="1" hidden="1">
      <c r="A29" s="29" t="s">
        <v>19</v>
      </c>
      <c r="B29" s="33" t="s">
        <v>22</v>
      </c>
      <c r="C29" s="84"/>
      <c r="D29" s="84"/>
      <c r="E29" s="5"/>
      <c r="F29" s="5"/>
    </row>
    <row r="30" spans="1:6" ht="17.25" customHeight="1" hidden="1">
      <c r="A30" s="29" t="s">
        <v>21</v>
      </c>
      <c r="B30" s="33" t="s">
        <v>8</v>
      </c>
      <c r="C30" s="84"/>
      <c r="D30" s="84"/>
      <c r="E30" s="5"/>
      <c r="F30" s="5"/>
    </row>
    <row r="31" spans="1:6" ht="17.25" customHeight="1" hidden="1">
      <c r="A31" s="29">
        <v>2</v>
      </c>
      <c r="B31" s="33" t="s">
        <v>33</v>
      </c>
      <c r="C31" s="84"/>
      <c r="D31" s="84"/>
      <c r="E31" s="5"/>
      <c r="F31" s="5"/>
    </row>
    <row r="32" spans="1:6" ht="17.25" customHeight="1" hidden="1">
      <c r="A32" s="29">
        <v>3</v>
      </c>
      <c r="B32" s="33" t="s">
        <v>34</v>
      </c>
      <c r="C32" s="84"/>
      <c r="D32" s="84"/>
      <c r="E32" s="5"/>
      <c r="F32" s="5"/>
    </row>
    <row r="33" spans="1:6" ht="17.25" customHeight="1" hidden="1">
      <c r="A33" s="29" t="s">
        <v>35</v>
      </c>
      <c r="B33" s="33" t="s">
        <v>36</v>
      </c>
      <c r="C33" s="84"/>
      <c r="D33" s="84"/>
      <c r="E33" s="5"/>
      <c r="F33" s="5"/>
    </row>
    <row r="34" spans="1:6" ht="17.25" customHeight="1" hidden="1">
      <c r="A34" s="29">
        <v>1</v>
      </c>
      <c r="B34" s="33" t="s">
        <v>23</v>
      </c>
      <c r="C34" s="84"/>
      <c r="D34" s="84"/>
      <c r="E34" s="5"/>
      <c r="F34" s="5"/>
    </row>
    <row r="35" spans="1:6" ht="17.25" customHeight="1" hidden="1">
      <c r="A35" s="29">
        <v>1.1</v>
      </c>
      <c r="B35" s="33" t="s">
        <v>11</v>
      </c>
      <c r="C35" s="84"/>
      <c r="D35" s="84"/>
      <c r="E35" s="5"/>
      <c r="F35" s="5"/>
    </row>
    <row r="36" spans="1:6" ht="17.25" customHeight="1" hidden="1">
      <c r="A36" s="29"/>
      <c r="B36" s="33" t="s">
        <v>12</v>
      </c>
      <c r="C36" s="84"/>
      <c r="D36" s="84"/>
      <c r="E36" s="5"/>
      <c r="F36" s="5"/>
    </row>
    <row r="37" spans="1:6" ht="17.25" customHeight="1" hidden="1">
      <c r="A37" s="29"/>
      <c r="B37" s="33" t="s">
        <v>13</v>
      </c>
      <c r="C37" s="84"/>
      <c r="D37" s="84"/>
      <c r="E37" s="5"/>
      <c r="F37" s="5"/>
    </row>
    <row r="38" spans="1:6" ht="17.25" customHeight="1" hidden="1">
      <c r="A38" s="29"/>
      <c r="B38" s="33" t="s">
        <v>24</v>
      </c>
      <c r="C38" s="84"/>
      <c r="D38" s="84"/>
      <c r="E38" s="5"/>
      <c r="F38" s="5"/>
    </row>
    <row r="39" spans="1:6" ht="17.25" customHeight="1" hidden="1">
      <c r="A39" s="29">
        <v>1.2</v>
      </c>
      <c r="B39" s="33" t="s">
        <v>14</v>
      </c>
      <c r="C39" s="84"/>
      <c r="D39" s="84"/>
      <c r="E39" s="5"/>
      <c r="F39" s="5"/>
    </row>
    <row r="40" spans="1:6" ht="17.25" customHeight="1" hidden="1">
      <c r="A40" s="29"/>
      <c r="B40" s="33" t="s">
        <v>15</v>
      </c>
      <c r="C40" s="84"/>
      <c r="D40" s="84"/>
      <c r="E40" s="5"/>
      <c r="F40" s="5"/>
    </row>
    <row r="41" spans="1:6" ht="17.25" customHeight="1" hidden="1">
      <c r="A41" s="29"/>
      <c r="B41" s="33" t="s">
        <v>16</v>
      </c>
      <c r="C41" s="84"/>
      <c r="D41" s="84"/>
      <c r="E41" s="5"/>
      <c r="F41" s="5"/>
    </row>
    <row r="42" spans="1:6" ht="17.25" customHeight="1" hidden="1">
      <c r="A42" s="29"/>
      <c r="B42" s="33" t="s">
        <v>24</v>
      </c>
      <c r="C42" s="84"/>
      <c r="D42" s="84"/>
      <c r="E42" s="5"/>
      <c r="F42" s="5"/>
    </row>
    <row r="43" spans="1:6" ht="17.25" customHeight="1" hidden="1">
      <c r="A43" s="29">
        <v>2</v>
      </c>
      <c r="B43" s="33" t="s">
        <v>33</v>
      </c>
      <c r="C43" s="84"/>
      <c r="D43" s="84"/>
      <c r="E43" s="5"/>
      <c r="F43" s="5"/>
    </row>
    <row r="44" spans="1:6" ht="17.25" customHeight="1" hidden="1">
      <c r="A44" s="29">
        <v>3</v>
      </c>
      <c r="B44" s="33" t="s">
        <v>34</v>
      </c>
      <c r="C44" s="84"/>
      <c r="D44" s="84"/>
      <c r="E44" s="5"/>
      <c r="F44" s="5"/>
    </row>
    <row r="45" spans="1:10" ht="34.5" customHeight="1">
      <c r="A45" s="29" t="s">
        <v>2</v>
      </c>
      <c r="B45" s="33" t="s">
        <v>6</v>
      </c>
      <c r="C45" s="75">
        <f>C46+C117+C131</f>
        <v>1837263128</v>
      </c>
      <c r="D45" s="75">
        <f>D46+D117+D131</f>
        <v>1837263128</v>
      </c>
      <c r="E45" s="16"/>
      <c r="F45" s="16">
        <f>F46+F117+F131</f>
        <v>0</v>
      </c>
      <c r="G45" s="30">
        <v>1734010104</v>
      </c>
      <c r="H45" s="30">
        <f>G45-C45</f>
        <v>-103253024</v>
      </c>
      <c r="I45" s="30">
        <v>1734010104</v>
      </c>
      <c r="J45" s="30">
        <f>I45-D45</f>
        <v>-103253024</v>
      </c>
    </row>
    <row r="46" spans="1:8" ht="27" customHeight="1">
      <c r="A46" s="34">
        <v>1.1</v>
      </c>
      <c r="B46" s="35" t="s">
        <v>101</v>
      </c>
      <c r="C46" s="85">
        <f>C47+C50+C52+C63+C68+C70+C72+C75+C79+C85+C88+C95+C98+C105+C110+C112</f>
        <v>1291388385</v>
      </c>
      <c r="D46" s="85">
        <f>D47+D50+D52+D63+D68+D70+D72+D75+D79+D85+D88+D95+D98+D105+D110+D112</f>
        <v>1291388385</v>
      </c>
      <c r="E46" s="32"/>
      <c r="F46" s="28"/>
      <c r="G46" s="30">
        <v>1294388385</v>
      </c>
      <c r="H46" s="30">
        <f>G46-C46</f>
        <v>3000000</v>
      </c>
    </row>
    <row r="47" spans="1:6" ht="24" customHeight="1">
      <c r="A47" s="62">
        <v>6000</v>
      </c>
      <c r="B47" s="37" t="s">
        <v>41</v>
      </c>
      <c r="C47" s="109">
        <f>SUM(C48:C49)</f>
        <v>625436531</v>
      </c>
      <c r="D47" s="109">
        <f>SUM(D48:D49)</f>
        <v>625436531</v>
      </c>
      <c r="E47" s="5"/>
      <c r="F47" s="5"/>
    </row>
    <row r="48" spans="1:6" ht="24" customHeight="1">
      <c r="A48" s="47">
        <v>6001</v>
      </c>
      <c r="B48" s="40" t="s">
        <v>37</v>
      </c>
      <c r="C48" s="88">
        <v>625436531</v>
      </c>
      <c r="D48" s="110">
        <f>C48</f>
        <v>625436531</v>
      </c>
      <c r="E48" s="5"/>
      <c r="F48" s="5"/>
    </row>
    <row r="49" spans="1:6" ht="24" customHeight="1">
      <c r="A49" s="47">
        <v>6003</v>
      </c>
      <c r="B49" s="40" t="s">
        <v>38</v>
      </c>
      <c r="C49" s="88"/>
      <c r="D49" s="110">
        <f>C49</f>
        <v>0</v>
      </c>
      <c r="E49" s="5"/>
      <c r="F49" s="5"/>
    </row>
    <row r="50" spans="1:6" ht="36" customHeight="1">
      <c r="A50" s="62">
        <v>6050</v>
      </c>
      <c r="B50" s="80" t="s">
        <v>118</v>
      </c>
      <c r="C50" s="88">
        <f>C51</f>
        <v>112709805</v>
      </c>
      <c r="D50" s="88">
        <f>D51</f>
        <v>112709805</v>
      </c>
      <c r="E50" s="5"/>
      <c r="F50" s="5"/>
    </row>
    <row r="51" spans="1:6" ht="36" customHeight="1">
      <c r="A51" s="47">
        <v>6051</v>
      </c>
      <c r="B51" s="52" t="s">
        <v>118</v>
      </c>
      <c r="C51" s="88">
        <v>112709805</v>
      </c>
      <c r="D51" s="111">
        <f>C51</f>
        <v>112709805</v>
      </c>
      <c r="E51" s="5"/>
      <c r="F51" s="5"/>
    </row>
    <row r="52" spans="1:6" ht="24" customHeight="1">
      <c r="A52" s="62">
        <v>6100</v>
      </c>
      <c r="B52" s="37" t="s">
        <v>42</v>
      </c>
      <c r="C52" s="112">
        <f>SUM(C53:C56)</f>
        <v>218709684</v>
      </c>
      <c r="D52" s="112">
        <f>SUM(D53:D56)</f>
        <v>218709684</v>
      </c>
      <c r="E52" s="5"/>
      <c r="F52" s="5"/>
    </row>
    <row r="53" spans="1:6" ht="24" customHeight="1">
      <c r="A53" s="47">
        <v>6101</v>
      </c>
      <c r="B53" s="40" t="s">
        <v>39</v>
      </c>
      <c r="C53" s="111">
        <v>8010200</v>
      </c>
      <c r="D53" s="92">
        <f>C53</f>
        <v>8010200</v>
      </c>
      <c r="E53" s="5"/>
      <c r="F53" s="5"/>
    </row>
    <row r="54" spans="1:6" ht="24" customHeight="1">
      <c r="A54" s="47">
        <v>6112</v>
      </c>
      <c r="B54" s="40" t="s">
        <v>136</v>
      </c>
      <c r="C54" s="111">
        <v>208062525</v>
      </c>
      <c r="D54" s="92">
        <f>C54</f>
        <v>208062525</v>
      </c>
      <c r="E54" s="5"/>
      <c r="F54" s="5"/>
    </row>
    <row r="55" spans="1:6" ht="24" customHeight="1">
      <c r="A55" s="47">
        <v>6113</v>
      </c>
      <c r="B55" s="40" t="s">
        <v>147</v>
      </c>
      <c r="C55" s="111">
        <v>1815000</v>
      </c>
      <c r="D55" s="92">
        <f>C55</f>
        <v>1815000</v>
      </c>
      <c r="E55" s="5"/>
      <c r="F55" s="5"/>
    </row>
    <row r="56" spans="1:6" ht="23.25" customHeight="1">
      <c r="A56" s="47">
        <v>6115</v>
      </c>
      <c r="B56" s="40" t="s">
        <v>96</v>
      </c>
      <c r="C56" s="111">
        <v>821959</v>
      </c>
      <c r="D56" s="92">
        <f>C56</f>
        <v>821959</v>
      </c>
      <c r="E56" s="5"/>
      <c r="F56" s="5"/>
    </row>
    <row r="57" spans="1:6" ht="23.25" customHeight="1">
      <c r="A57" s="78">
        <v>6200</v>
      </c>
      <c r="B57" s="40"/>
      <c r="C57" s="111"/>
      <c r="D57" s="92"/>
      <c r="E57" s="5"/>
      <c r="F57" s="5"/>
    </row>
    <row r="58" spans="1:6" ht="23.25" customHeight="1">
      <c r="A58" s="47">
        <v>6201</v>
      </c>
      <c r="B58" s="40"/>
      <c r="C58" s="111"/>
      <c r="D58" s="92"/>
      <c r="E58" s="5"/>
      <c r="F58" s="5"/>
    </row>
    <row r="59" spans="1:6" ht="23.25" customHeight="1">
      <c r="A59" s="62">
        <v>6250</v>
      </c>
      <c r="B59" s="37" t="s">
        <v>43</v>
      </c>
      <c r="C59" s="112">
        <f>SUM(C60:C62)</f>
        <v>0</v>
      </c>
      <c r="D59" s="112">
        <f>SUM(D60:D62)</f>
        <v>0</v>
      </c>
      <c r="E59" s="5"/>
      <c r="F59" s="5"/>
    </row>
    <row r="60" spans="1:6" ht="23.25" customHeight="1">
      <c r="A60" s="76">
        <v>6253</v>
      </c>
      <c r="B60" s="44" t="s">
        <v>44</v>
      </c>
      <c r="C60" s="111">
        <v>0</v>
      </c>
      <c r="D60" s="111">
        <v>0</v>
      </c>
      <c r="E60" s="5"/>
      <c r="F60" s="5"/>
    </row>
    <row r="61" spans="1:6" ht="23.25" customHeight="1">
      <c r="A61" s="47">
        <v>6257</v>
      </c>
      <c r="B61" s="40" t="s">
        <v>45</v>
      </c>
      <c r="C61" s="111"/>
      <c r="D61" s="111"/>
      <c r="E61" s="5"/>
      <c r="F61" s="5"/>
    </row>
    <row r="62" spans="1:6" ht="23.25" customHeight="1">
      <c r="A62" s="77">
        <v>6256</v>
      </c>
      <c r="B62" s="40" t="s">
        <v>87</v>
      </c>
      <c r="C62" s="111">
        <v>0</v>
      </c>
      <c r="D62" s="111">
        <v>0</v>
      </c>
      <c r="E62" s="5"/>
      <c r="F62" s="5"/>
    </row>
    <row r="63" spans="1:6" ht="23.25" customHeight="1">
      <c r="A63" s="62">
        <v>6300</v>
      </c>
      <c r="B63" s="37" t="s">
        <v>46</v>
      </c>
      <c r="C63" s="112">
        <f>SUM(C64:C67)</f>
        <v>150043222</v>
      </c>
      <c r="D63" s="112">
        <f>SUM(D64:D67)</f>
        <v>150043222</v>
      </c>
      <c r="E63" s="5"/>
      <c r="F63" s="5"/>
    </row>
    <row r="64" spans="1:6" ht="23.25" customHeight="1">
      <c r="A64" s="47">
        <v>6301</v>
      </c>
      <c r="B64" s="40" t="s">
        <v>47</v>
      </c>
      <c r="C64" s="111">
        <v>112035137</v>
      </c>
      <c r="D64" s="111">
        <f>C64</f>
        <v>112035137</v>
      </c>
      <c r="E64" s="5"/>
      <c r="F64" s="5"/>
    </row>
    <row r="65" spans="1:6" ht="24" customHeight="1">
      <c r="A65" s="47">
        <v>6302</v>
      </c>
      <c r="B65" s="40" t="s">
        <v>48</v>
      </c>
      <c r="C65" s="111">
        <v>19034595</v>
      </c>
      <c r="D65" s="111">
        <f>C65</f>
        <v>19034595</v>
      </c>
      <c r="E65" s="5"/>
      <c r="F65" s="5"/>
    </row>
    <row r="66" spans="1:6" ht="24" customHeight="1">
      <c r="A66" s="47">
        <v>6303</v>
      </c>
      <c r="B66" s="40" t="s">
        <v>49</v>
      </c>
      <c r="C66" s="111">
        <v>12689730</v>
      </c>
      <c r="D66" s="111">
        <f>C66</f>
        <v>12689730</v>
      </c>
      <c r="E66" s="5"/>
      <c r="F66" s="5"/>
    </row>
    <row r="67" spans="1:6" ht="24" customHeight="1">
      <c r="A67" s="47">
        <v>6304</v>
      </c>
      <c r="B67" s="40" t="s">
        <v>50</v>
      </c>
      <c r="C67" s="111">
        <v>6283760</v>
      </c>
      <c r="D67" s="111">
        <f>C67</f>
        <v>6283760</v>
      </c>
      <c r="E67" s="5"/>
      <c r="F67" s="5"/>
    </row>
    <row r="68" spans="1:6" ht="24" customHeight="1">
      <c r="A68" s="62">
        <v>6250</v>
      </c>
      <c r="B68" s="37" t="s">
        <v>119</v>
      </c>
      <c r="C68" s="111">
        <f>C69</f>
        <v>0</v>
      </c>
      <c r="D68" s="111">
        <f>D69</f>
        <v>0</v>
      </c>
      <c r="E68" s="5"/>
      <c r="F68" s="5"/>
    </row>
    <row r="69" spans="1:6" ht="24" customHeight="1">
      <c r="A69" s="47">
        <v>6299</v>
      </c>
      <c r="B69" s="40" t="s">
        <v>120</v>
      </c>
      <c r="C69" s="111"/>
      <c r="D69" s="111">
        <f>C69</f>
        <v>0</v>
      </c>
      <c r="E69" s="5"/>
      <c r="F69" s="5"/>
    </row>
    <row r="70" spans="1:6" ht="31.5" customHeight="1">
      <c r="A70" s="78">
        <v>6400</v>
      </c>
      <c r="B70" s="45" t="s">
        <v>79</v>
      </c>
      <c r="C70" s="110">
        <f>C71</f>
        <v>0</v>
      </c>
      <c r="D70" s="110">
        <f>D71</f>
        <v>0</v>
      </c>
      <c r="E70" s="5"/>
      <c r="F70" s="5"/>
    </row>
    <row r="71" spans="1:6" ht="33.75" customHeight="1">
      <c r="A71" s="47">
        <v>6404</v>
      </c>
      <c r="B71" s="52" t="s">
        <v>121</v>
      </c>
      <c r="C71" s="111"/>
      <c r="D71" s="111"/>
      <c r="E71" s="5"/>
      <c r="F71" s="5"/>
    </row>
    <row r="72" spans="1:6" ht="24" customHeight="1">
      <c r="A72" s="62">
        <v>6500</v>
      </c>
      <c r="B72" s="37" t="s">
        <v>51</v>
      </c>
      <c r="C72" s="91">
        <f>SUM(C73:C74)</f>
        <v>19539443</v>
      </c>
      <c r="D72" s="91">
        <f>SUM(D73:D74)</f>
        <v>19539443</v>
      </c>
      <c r="E72" s="7">
        <f>SUM(E73:E74)</f>
        <v>0</v>
      </c>
      <c r="F72" s="5"/>
    </row>
    <row r="73" spans="1:6" ht="24" customHeight="1">
      <c r="A73" s="47">
        <v>6501</v>
      </c>
      <c r="B73" s="40" t="s">
        <v>52</v>
      </c>
      <c r="C73" s="94">
        <v>19539443</v>
      </c>
      <c r="D73" s="92">
        <f>C73</f>
        <v>19539443</v>
      </c>
      <c r="E73" s="6"/>
      <c r="F73" s="5"/>
    </row>
    <row r="74" spans="1:6" ht="24" customHeight="1">
      <c r="A74" s="47">
        <v>6504</v>
      </c>
      <c r="B74" s="40" t="s">
        <v>53</v>
      </c>
      <c r="C74" s="94"/>
      <c r="D74" s="94">
        <f>C74</f>
        <v>0</v>
      </c>
      <c r="E74" s="5"/>
      <c r="F74" s="5"/>
    </row>
    <row r="75" spans="1:6" ht="24" customHeight="1">
      <c r="A75" s="62">
        <v>6550</v>
      </c>
      <c r="B75" s="37" t="s">
        <v>54</v>
      </c>
      <c r="C75" s="91">
        <f>SUM(C76:C78)</f>
        <v>35877000</v>
      </c>
      <c r="D75" s="91">
        <f>SUM(D76:D78)</f>
        <v>35877000</v>
      </c>
      <c r="E75" s="7">
        <f>SUM(E76:E78)</f>
        <v>0</v>
      </c>
      <c r="F75" s="5"/>
    </row>
    <row r="76" spans="1:6" ht="24" customHeight="1">
      <c r="A76" s="47">
        <v>6551</v>
      </c>
      <c r="B76" s="40" t="s">
        <v>55</v>
      </c>
      <c r="C76" s="94">
        <v>14192000</v>
      </c>
      <c r="D76" s="92">
        <f>C76</f>
        <v>14192000</v>
      </c>
      <c r="E76" s="14"/>
      <c r="F76" s="5"/>
    </row>
    <row r="77" spans="1:6" ht="24" customHeight="1">
      <c r="A77" s="47">
        <v>6552</v>
      </c>
      <c r="B77" s="40" t="s">
        <v>56</v>
      </c>
      <c r="C77" s="94">
        <v>1485000</v>
      </c>
      <c r="D77" s="92">
        <f>C77</f>
        <v>1485000</v>
      </c>
      <c r="E77" s="14"/>
      <c r="F77" s="5"/>
    </row>
    <row r="78" spans="1:6" ht="24" customHeight="1">
      <c r="A78" s="47">
        <v>6559</v>
      </c>
      <c r="B78" s="40" t="s">
        <v>88</v>
      </c>
      <c r="C78" s="94">
        <v>20200000</v>
      </c>
      <c r="D78" s="92">
        <f>C78</f>
        <v>20200000</v>
      </c>
      <c r="E78" s="14"/>
      <c r="F78" s="5"/>
    </row>
    <row r="79" spans="1:6" ht="24" customHeight="1">
      <c r="A79" s="62">
        <v>6600</v>
      </c>
      <c r="B79" s="37" t="s">
        <v>57</v>
      </c>
      <c r="C79" s="91">
        <f>SUM(C80:C83)</f>
        <v>1416000</v>
      </c>
      <c r="D79" s="91">
        <f>SUM(D80:D83)</f>
        <v>1416000</v>
      </c>
      <c r="E79" s="7">
        <f>SUM(E80:E83)</f>
        <v>0</v>
      </c>
      <c r="F79" s="5"/>
    </row>
    <row r="80" spans="1:6" ht="24" customHeight="1">
      <c r="A80" s="47">
        <v>6601</v>
      </c>
      <c r="B80" s="40" t="s">
        <v>58</v>
      </c>
      <c r="C80" s="94">
        <v>66000</v>
      </c>
      <c r="D80" s="92">
        <f>C80</f>
        <v>66000</v>
      </c>
      <c r="E80" s="108"/>
      <c r="F80" s="5"/>
    </row>
    <row r="81" spans="1:6" ht="24" customHeight="1">
      <c r="A81" s="47">
        <v>6605</v>
      </c>
      <c r="B81" s="40" t="s">
        <v>60</v>
      </c>
      <c r="C81" s="94"/>
      <c r="D81" s="92">
        <f>C81</f>
        <v>0</v>
      </c>
      <c r="E81" s="6"/>
      <c r="F81" s="5"/>
    </row>
    <row r="82" spans="1:6" ht="24" customHeight="1">
      <c r="A82" s="47">
        <v>6608</v>
      </c>
      <c r="B82" s="40" t="s">
        <v>59</v>
      </c>
      <c r="C82" s="94"/>
      <c r="D82" s="92">
        <f>C82</f>
        <v>0</v>
      </c>
      <c r="E82" s="6"/>
      <c r="F82" s="5"/>
    </row>
    <row r="83" spans="1:6" ht="24" customHeight="1">
      <c r="A83" s="47">
        <v>6618</v>
      </c>
      <c r="B83" s="40" t="s">
        <v>89</v>
      </c>
      <c r="C83" s="94">
        <v>1350000</v>
      </c>
      <c r="D83" s="92">
        <f>C83</f>
        <v>1350000</v>
      </c>
      <c r="E83" s="6"/>
      <c r="F83" s="5"/>
    </row>
    <row r="84" spans="1:6" ht="24" customHeight="1">
      <c r="A84" s="47">
        <v>6649</v>
      </c>
      <c r="B84" s="40" t="s">
        <v>63</v>
      </c>
      <c r="C84" s="94"/>
      <c r="D84" s="92"/>
      <c r="E84" s="6"/>
      <c r="F84" s="5"/>
    </row>
    <row r="85" spans="1:6" ht="24" customHeight="1">
      <c r="A85" s="62">
        <v>6650</v>
      </c>
      <c r="B85" s="37" t="s">
        <v>61</v>
      </c>
      <c r="C85" s="91">
        <f>SUM(C86:C87)</f>
        <v>0</v>
      </c>
      <c r="D85" s="92">
        <f>C85</f>
        <v>0</v>
      </c>
      <c r="E85" s="4"/>
      <c r="F85" s="4"/>
    </row>
    <row r="86" spans="1:6" ht="24" customHeight="1">
      <c r="A86" s="47">
        <v>6657</v>
      </c>
      <c r="B86" s="40" t="s">
        <v>62</v>
      </c>
      <c r="C86" s="94"/>
      <c r="D86" s="94"/>
      <c r="E86" s="4"/>
      <c r="F86" s="4"/>
    </row>
    <row r="87" spans="1:6" ht="24" customHeight="1">
      <c r="A87" s="47">
        <v>6699</v>
      </c>
      <c r="B87" s="40" t="s">
        <v>63</v>
      </c>
      <c r="C87" s="94"/>
      <c r="D87" s="94"/>
      <c r="E87" s="4"/>
      <c r="F87" s="4"/>
    </row>
    <row r="88" spans="1:6" ht="24" customHeight="1">
      <c r="A88" s="62">
        <v>6700</v>
      </c>
      <c r="B88" s="37" t="s">
        <v>64</v>
      </c>
      <c r="C88" s="91">
        <f>SUM(C89:C94)</f>
        <v>16143000</v>
      </c>
      <c r="D88" s="91">
        <f>SUM(D89:D94)</f>
        <v>16143000</v>
      </c>
      <c r="E88" s="7"/>
      <c r="F88" s="4"/>
    </row>
    <row r="89" spans="1:6" ht="24" customHeight="1">
      <c r="A89" s="47">
        <v>6701</v>
      </c>
      <c r="B89" s="40" t="s">
        <v>65</v>
      </c>
      <c r="C89" s="94">
        <v>4257000</v>
      </c>
      <c r="D89" s="94">
        <f>C89</f>
        <v>4257000</v>
      </c>
      <c r="E89" s="6"/>
      <c r="F89" s="4"/>
    </row>
    <row r="90" spans="1:6" ht="24" customHeight="1">
      <c r="A90" s="47">
        <v>6702</v>
      </c>
      <c r="B90" s="40" t="s">
        <v>66</v>
      </c>
      <c r="C90" s="94">
        <v>5586000</v>
      </c>
      <c r="D90" s="94">
        <f>C90</f>
        <v>5586000</v>
      </c>
      <c r="E90" s="6"/>
      <c r="F90" s="4"/>
    </row>
    <row r="91" spans="1:6" ht="24" customHeight="1">
      <c r="A91" s="47">
        <v>6703</v>
      </c>
      <c r="B91" s="40" t="s">
        <v>67</v>
      </c>
      <c r="C91" s="94">
        <v>1800000</v>
      </c>
      <c r="D91" s="94">
        <f>C91</f>
        <v>1800000</v>
      </c>
      <c r="E91" s="6"/>
      <c r="F91" s="4"/>
    </row>
    <row r="92" spans="1:6" ht="24" customHeight="1">
      <c r="A92" s="47">
        <v>6704</v>
      </c>
      <c r="B92" s="40" t="s">
        <v>68</v>
      </c>
      <c r="C92" s="94">
        <v>4500000</v>
      </c>
      <c r="D92" s="94">
        <f>C92</f>
        <v>4500000</v>
      </c>
      <c r="E92" s="6"/>
      <c r="F92" s="4"/>
    </row>
    <row r="93" spans="1:6" ht="24" customHeight="1">
      <c r="A93" s="47">
        <v>6749</v>
      </c>
      <c r="B93" s="40" t="s">
        <v>69</v>
      </c>
      <c r="C93" s="94"/>
      <c r="D93" s="94"/>
      <c r="E93" s="6"/>
      <c r="F93" s="4"/>
    </row>
    <row r="94" spans="1:6" ht="24" customHeight="1">
      <c r="A94" s="47">
        <v>6799</v>
      </c>
      <c r="B94" s="40" t="s">
        <v>90</v>
      </c>
      <c r="C94" s="94"/>
      <c r="D94" s="94"/>
      <c r="E94" s="6"/>
      <c r="F94" s="4"/>
    </row>
    <row r="95" spans="1:14" s="22" customFormat="1" ht="24" customHeight="1">
      <c r="A95" s="62">
        <v>6750</v>
      </c>
      <c r="B95" s="37" t="s">
        <v>85</v>
      </c>
      <c r="C95" s="93">
        <f>C96+C97</f>
        <v>27210900</v>
      </c>
      <c r="D95" s="93">
        <f>D96+D97</f>
        <v>27210900</v>
      </c>
      <c r="E95" s="21"/>
      <c r="F95" s="3"/>
      <c r="G95" s="31"/>
      <c r="H95" s="31"/>
      <c r="I95" s="31"/>
      <c r="J95" s="31"/>
      <c r="K95" s="31"/>
      <c r="L95" s="31"/>
      <c r="M95" s="31"/>
      <c r="N95" s="31"/>
    </row>
    <row r="96" spans="1:6" ht="24" customHeight="1">
      <c r="A96" s="47">
        <v>6757</v>
      </c>
      <c r="B96" s="40" t="s">
        <v>99</v>
      </c>
      <c r="C96" s="94">
        <v>16110900</v>
      </c>
      <c r="D96" s="94">
        <f>C96</f>
        <v>16110900</v>
      </c>
      <c r="E96" s="6"/>
      <c r="F96" s="4"/>
    </row>
    <row r="97" spans="1:6" ht="24" customHeight="1">
      <c r="A97" s="47">
        <v>6799</v>
      </c>
      <c r="B97" s="40" t="s">
        <v>109</v>
      </c>
      <c r="C97" s="94">
        <v>11100000</v>
      </c>
      <c r="D97" s="94">
        <f>C97</f>
        <v>11100000</v>
      </c>
      <c r="E97" s="6"/>
      <c r="F97" s="4"/>
    </row>
    <row r="98" spans="1:6" ht="23.25" customHeight="1">
      <c r="A98" s="62">
        <v>6900</v>
      </c>
      <c r="B98" s="37" t="s">
        <v>70</v>
      </c>
      <c r="C98" s="91">
        <f>SUM(C99:C104)</f>
        <v>17121000</v>
      </c>
      <c r="D98" s="91">
        <f>SUM(D99:D104)</f>
        <v>17121000</v>
      </c>
      <c r="E98" s="7">
        <f>SUM(E100:E104)</f>
        <v>0</v>
      </c>
      <c r="F98" s="4"/>
    </row>
    <row r="99" spans="1:6" ht="24" customHeight="1" hidden="1">
      <c r="A99" s="47">
        <v>6907</v>
      </c>
      <c r="B99" s="40" t="s">
        <v>122</v>
      </c>
      <c r="C99" s="94"/>
      <c r="D99" s="94">
        <f>C99</f>
        <v>0</v>
      </c>
      <c r="E99" s="6"/>
      <c r="F99" s="4"/>
    </row>
    <row r="100" spans="1:6" ht="24" customHeight="1" hidden="1">
      <c r="A100" s="47">
        <v>6908</v>
      </c>
      <c r="B100" s="40" t="s">
        <v>91</v>
      </c>
      <c r="C100" s="94"/>
      <c r="D100" s="94"/>
      <c r="E100" s="6"/>
      <c r="F100" s="4"/>
    </row>
    <row r="101" spans="1:6" ht="24" customHeight="1">
      <c r="A101" s="47">
        <v>6912</v>
      </c>
      <c r="B101" s="40" t="s">
        <v>71</v>
      </c>
      <c r="C101" s="94">
        <v>500000</v>
      </c>
      <c r="D101" s="94">
        <f>C101</f>
        <v>500000</v>
      </c>
      <c r="E101" s="6"/>
      <c r="F101" s="4"/>
    </row>
    <row r="102" spans="1:6" ht="24" customHeight="1">
      <c r="A102" s="47">
        <v>6913</v>
      </c>
      <c r="B102" s="40" t="s">
        <v>72</v>
      </c>
      <c r="C102" s="94"/>
      <c r="D102" s="94">
        <f>C102</f>
        <v>0</v>
      </c>
      <c r="E102" s="6"/>
      <c r="F102" s="4"/>
    </row>
    <row r="103" spans="1:6" ht="24" customHeight="1">
      <c r="A103" s="47">
        <v>6921</v>
      </c>
      <c r="B103" s="40" t="s">
        <v>126</v>
      </c>
      <c r="C103" s="94">
        <v>6456000</v>
      </c>
      <c r="D103" s="94">
        <f>C103</f>
        <v>6456000</v>
      </c>
      <c r="E103" s="6"/>
      <c r="F103" s="4"/>
    </row>
    <row r="104" spans="1:6" ht="33" customHeight="1">
      <c r="A104" s="47">
        <v>6949</v>
      </c>
      <c r="B104" s="52" t="s">
        <v>125</v>
      </c>
      <c r="C104" s="94">
        <v>10165000</v>
      </c>
      <c r="D104" s="94">
        <f>C104</f>
        <v>10165000</v>
      </c>
      <c r="E104" s="6"/>
      <c r="F104" s="4"/>
    </row>
    <row r="105" spans="1:6" ht="24" customHeight="1">
      <c r="A105" s="62">
        <v>7000</v>
      </c>
      <c r="B105" s="37" t="s">
        <v>73</v>
      </c>
      <c r="C105" s="91">
        <f>SUM(C106:C109)</f>
        <v>65667600</v>
      </c>
      <c r="D105" s="91">
        <f>SUM(D106:D109)</f>
        <v>65667600</v>
      </c>
      <c r="E105" s="7">
        <f>SUM(E106:E109)</f>
        <v>0</v>
      </c>
      <c r="F105" s="4"/>
    </row>
    <row r="106" spans="1:6" ht="24" customHeight="1">
      <c r="A106" s="47">
        <v>7001</v>
      </c>
      <c r="B106" s="40" t="s">
        <v>124</v>
      </c>
      <c r="C106" s="94">
        <v>7465000</v>
      </c>
      <c r="D106" s="94">
        <f>C106</f>
        <v>7465000</v>
      </c>
      <c r="E106" s="12"/>
      <c r="F106" s="4"/>
    </row>
    <row r="107" spans="1:6" ht="23.25" customHeight="1">
      <c r="A107" s="47">
        <v>7004</v>
      </c>
      <c r="B107" s="40" t="s">
        <v>127</v>
      </c>
      <c r="C107" s="94">
        <v>1820000</v>
      </c>
      <c r="D107" s="94">
        <f>C107</f>
        <v>1820000</v>
      </c>
      <c r="E107" s="4"/>
      <c r="F107" s="4"/>
    </row>
    <row r="108" spans="1:6" ht="34.5" customHeight="1" hidden="1">
      <c r="A108" s="47">
        <v>7012</v>
      </c>
      <c r="B108" s="40" t="s">
        <v>123</v>
      </c>
      <c r="C108" s="94"/>
      <c r="D108" s="94">
        <f>C108</f>
        <v>0</v>
      </c>
      <c r="E108" s="4"/>
      <c r="F108" s="4"/>
    </row>
    <row r="109" spans="1:6" ht="46.5" customHeight="1">
      <c r="A109" s="47">
        <v>7049</v>
      </c>
      <c r="B109" s="52" t="s">
        <v>137</v>
      </c>
      <c r="C109" s="94">
        <v>56382600</v>
      </c>
      <c r="D109" s="94">
        <f>C109</f>
        <v>56382600</v>
      </c>
      <c r="E109" s="6"/>
      <c r="F109" s="4"/>
    </row>
    <row r="110" spans="1:14" s="22" customFormat="1" ht="24" customHeight="1" hidden="1">
      <c r="A110" s="62">
        <v>7050</v>
      </c>
      <c r="B110" s="37" t="s">
        <v>100</v>
      </c>
      <c r="C110" s="93">
        <f>C111</f>
        <v>0</v>
      </c>
      <c r="D110" s="93">
        <f>D111</f>
        <v>0</v>
      </c>
      <c r="E110" s="20">
        <f>E111</f>
        <v>0</v>
      </c>
      <c r="F110" s="3"/>
      <c r="G110" s="31"/>
      <c r="H110" s="31"/>
      <c r="I110" s="31"/>
      <c r="J110" s="31"/>
      <c r="K110" s="31"/>
      <c r="L110" s="31"/>
      <c r="M110" s="31"/>
      <c r="N110" s="31"/>
    </row>
    <row r="111" spans="1:6" ht="24" customHeight="1" hidden="1">
      <c r="A111" s="47">
        <v>7099</v>
      </c>
      <c r="B111" s="40" t="s">
        <v>98</v>
      </c>
      <c r="C111" s="94"/>
      <c r="D111" s="94">
        <f>C111</f>
        <v>0</v>
      </c>
      <c r="E111" s="6"/>
      <c r="F111" s="4"/>
    </row>
    <row r="112" spans="1:6" ht="24" customHeight="1">
      <c r="A112" s="62">
        <v>7750</v>
      </c>
      <c r="B112" s="37" t="s">
        <v>69</v>
      </c>
      <c r="C112" s="91">
        <f>SUM(C113:C116)</f>
        <v>1514200</v>
      </c>
      <c r="D112" s="91">
        <f>SUM(D113:D116)</f>
        <v>1514200</v>
      </c>
      <c r="E112" s="7">
        <f>SUM(E113:E116)</f>
        <v>0</v>
      </c>
      <c r="F112" s="4"/>
    </row>
    <row r="113" spans="1:6" ht="23.25" customHeight="1">
      <c r="A113" s="47">
        <v>7756</v>
      </c>
      <c r="B113" s="40" t="s">
        <v>138</v>
      </c>
      <c r="C113" s="94">
        <v>1514200</v>
      </c>
      <c r="D113" s="94">
        <f>C113</f>
        <v>1514200</v>
      </c>
      <c r="E113" s="4"/>
      <c r="F113" s="4"/>
    </row>
    <row r="114" spans="1:6" ht="24" customHeight="1" hidden="1">
      <c r="A114" s="47">
        <v>7757</v>
      </c>
      <c r="B114" s="40" t="s">
        <v>129</v>
      </c>
      <c r="C114" s="94"/>
      <c r="D114" s="94">
        <f>C114</f>
        <v>0</v>
      </c>
      <c r="E114" s="4"/>
      <c r="F114" s="4"/>
    </row>
    <row r="115" spans="1:6" ht="24" customHeight="1" hidden="1">
      <c r="A115" s="47">
        <v>7764</v>
      </c>
      <c r="B115" s="40" t="s">
        <v>75</v>
      </c>
      <c r="C115" s="94"/>
      <c r="D115" s="94"/>
      <c r="E115" s="4"/>
      <c r="F115" s="4"/>
    </row>
    <row r="116" spans="1:6" ht="24" customHeight="1" hidden="1">
      <c r="A116" s="47">
        <v>7799</v>
      </c>
      <c r="B116" s="40" t="s">
        <v>74</v>
      </c>
      <c r="C116" s="94"/>
      <c r="D116" s="94">
        <f>C116</f>
        <v>0</v>
      </c>
      <c r="E116" s="6"/>
      <c r="F116" s="4"/>
    </row>
    <row r="117" spans="1:6" ht="24" customHeight="1">
      <c r="A117" s="34">
        <v>1.2</v>
      </c>
      <c r="B117" s="35" t="s">
        <v>102</v>
      </c>
      <c r="C117" s="95">
        <f>C118+C121+C126</f>
        <v>229828960</v>
      </c>
      <c r="D117" s="95">
        <f>D118+D121+D126</f>
        <v>229828960</v>
      </c>
      <c r="E117" s="4"/>
      <c r="F117" s="4"/>
    </row>
    <row r="118" spans="1:6" ht="24" customHeight="1">
      <c r="A118" s="62">
        <v>6000</v>
      </c>
      <c r="B118" s="37" t="s">
        <v>41</v>
      </c>
      <c r="C118" s="109">
        <f>SUM(C119:C120)</f>
        <v>144729115</v>
      </c>
      <c r="D118" s="112">
        <f>SUM(D119:D120)</f>
        <v>144729115</v>
      </c>
      <c r="E118" s="26"/>
      <c r="F118" s="24"/>
    </row>
    <row r="119" spans="1:6" ht="21.75" customHeight="1">
      <c r="A119" s="47">
        <v>6001</v>
      </c>
      <c r="B119" s="40" t="s">
        <v>37</v>
      </c>
      <c r="C119" s="88">
        <v>144729115</v>
      </c>
      <c r="D119" s="92">
        <f>C119</f>
        <v>144729115</v>
      </c>
      <c r="E119" s="26"/>
      <c r="F119" s="24"/>
    </row>
    <row r="120" spans="1:6" ht="24" customHeight="1" hidden="1">
      <c r="A120" s="47">
        <v>6003</v>
      </c>
      <c r="B120" s="40" t="s">
        <v>38</v>
      </c>
      <c r="C120" s="88"/>
      <c r="D120" s="92">
        <f>C120</f>
        <v>0</v>
      </c>
      <c r="E120" s="26"/>
      <c r="F120" s="24"/>
    </row>
    <row r="121" spans="1:6" ht="24" customHeight="1">
      <c r="A121" s="62">
        <v>6100</v>
      </c>
      <c r="B121" s="37" t="s">
        <v>42</v>
      </c>
      <c r="C121" s="112">
        <f>SUM(C122:C125)</f>
        <v>50610505</v>
      </c>
      <c r="D121" s="112">
        <f>SUM(D122:D125)</f>
        <v>50610505</v>
      </c>
      <c r="E121" s="26"/>
      <c r="F121" s="24"/>
    </row>
    <row r="122" spans="1:6" ht="24" customHeight="1">
      <c r="A122" s="47">
        <v>6101</v>
      </c>
      <c r="B122" s="40" t="s">
        <v>39</v>
      </c>
      <c r="C122" s="111">
        <v>1853600</v>
      </c>
      <c r="D122" s="92">
        <f>C122</f>
        <v>1853600</v>
      </c>
      <c r="E122" s="26"/>
      <c r="F122" s="24"/>
    </row>
    <row r="123" spans="1:6" ht="24" customHeight="1">
      <c r="A123" s="47">
        <v>6112</v>
      </c>
      <c r="B123" s="40" t="s">
        <v>136</v>
      </c>
      <c r="C123" s="111">
        <v>48146700</v>
      </c>
      <c r="D123" s="92">
        <f>C123</f>
        <v>48146700</v>
      </c>
      <c r="E123" s="26"/>
      <c r="F123" s="24"/>
    </row>
    <row r="124" spans="1:6" ht="24" customHeight="1">
      <c r="A124" s="47">
        <v>6113</v>
      </c>
      <c r="B124" s="40" t="s">
        <v>40</v>
      </c>
      <c r="C124" s="111">
        <v>420000</v>
      </c>
      <c r="D124" s="92">
        <f>C124</f>
        <v>420000</v>
      </c>
      <c r="E124" s="26"/>
      <c r="F124" s="24"/>
    </row>
    <row r="125" spans="1:6" ht="24" customHeight="1">
      <c r="A125" s="47">
        <v>6115</v>
      </c>
      <c r="B125" s="40" t="s">
        <v>108</v>
      </c>
      <c r="C125" s="111">
        <v>190205</v>
      </c>
      <c r="D125" s="92">
        <f>C125</f>
        <v>190205</v>
      </c>
      <c r="E125" s="26"/>
      <c r="F125" s="24"/>
    </row>
    <row r="126" spans="1:6" ht="24" customHeight="1">
      <c r="A126" s="62">
        <v>6300</v>
      </c>
      <c r="B126" s="37" t="s">
        <v>46</v>
      </c>
      <c r="C126" s="112">
        <f>SUM(C127:C130)</f>
        <v>34489340</v>
      </c>
      <c r="D126" s="112">
        <f>SUM(D127:D130)</f>
        <v>34489340</v>
      </c>
      <c r="E126" s="26"/>
      <c r="F126" s="24"/>
    </row>
    <row r="127" spans="1:6" ht="24" customHeight="1">
      <c r="A127" s="47">
        <v>6301</v>
      </c>
      <c r="B127" s="40" t="s">
        <v>47</v>
      </c>
      <c r="C127" s="111">
        <v>25694081</v>
      </c>
      <c r="D127" s="92">
        <f>C127</f>
        <v>25694081</v>
      </c>
      <c r="E127" s="26"/>
      <c r="F127" s="24"/>
    </row>
    <row r="128" spans="1:6" ht="24" customHeight="1">
      <c r="A128" s="47">
        <v>6302</v>
      </c>
      <c r="B128" s="40" t="s">
        <v>48</v>
      </c>
      <c r="C128" s="111">
        <v>4404700</v>
      </c>
      <c r="D128" s="92">
        <f>C128</f>
        <v>4404700</v>
      </c>
      <c r="E128" s="26"/>
      <c r="F128" s="24"/>
    </row>
    <row r="129" spans="1:6" ht="24" customHeight="1">
      <c r="A129" s="47">
        <v>6303</v>
      </c>
      <c r="B129" s="40" t="s">
        <v>49</v>
      </c>
      <c r="C129" s="111">
        <v>2936466</v>
      </c>
      <c r="D129" s="92">
        <f>C129</f>
        <v>2936466</v>
      </c>
      <c r="E129" s="26"/>
      <c r="F129" s="24"/>
    </row>
    <row r="130" spans="1:6" ht="24" customHeight="1">
      <c r="A130" s="47">
        <v>6304</v>
      </c>
      <c r="B130" s="40" t="s">
        <v>50</v>
      </c>
      <c r="C130" s="111">
        <v>1454093</v>
      </c>
      <c r="D130" s="92">
        <f>C130</f>
        <v>1454093</v>
      </c>
      <c r="E130" s="26"/>
      <c r="F130" s="24"/>
    </row>
    <row r="131" spans="1:9" ht="31.5" customHeight="1">
      <c r="A131" s="55">
        <v>1.3</v>
      </c>
      <c r="B131" s="56" t="s">
        <v>8</v>
      </c>
      <c r="C131" s="96">
        <f>C132+C135+C137+C139+C141+C144+C147+C149</f>
        <v>316045783</v>
      </c>
      <c r="D131" s="96">
        <f>D132+D135+D137+D139+D141+D144+D147+D149</f>
        <v>316045783</v>
      </c>
      <c r="E131" s="18">
        <f>E132+E135+E137+E139+E141+E144+E147+E149</f>
        <v>0</v>
      </c>
      <c r="F131" s="18">
        <f>F132+F135+F137+F139+F141+F144+F147+F149</f>
        <v>0</v>
      </c>
      <c r="H131" s="30">
        <v>209792759</v>
      </c>
      <c r="I131" s="30">
        <f>H131-C131</f>
        <v>-106253024</v>
      </c>
    </row>
    <row r="132" spans="1:6" ht="24" customHeight="1">
      <c r="A132" s="62">
        <v>6100</v>
      </c>
      <c r="B132" s="51" t="s">
        <v>41</v>
      </c>
      <c r="C132" s="97">
        <f>SUM(C133:C134)</f>
        <v>294225263</v>
      </c>
      <c r="D132" s="97">
        <f>SUM(D133:D134)</f>
        <v>294225263</v>
      </c>
      <c r="E132" s="8"/>
      <c r="F132" s="25"/>
    </row>
    <row r="133" spans="1:6" ht="24" customHeight="1">
      <c r="A133" s="47">
        <v>6105</v>
      </c>
      <c r="B133" s="59" t="s">
        <v>78</v>
      </c>
      <c r="C133" s="107">
        <v>263863062</v>
      </c>
      <c r="D133" s="107">
        <v>263863062</v>
      </c>
      <c r="E133" s="9"/>
      <c r="F133" s="25"/>
    </row>
    <row r="134" spans="1:6" ht="31.5" customHeight="1">
      <c r="A134" s="47">
        <v>6149</v>
      </c>
      <c r="B134" s="102" t="s">
        <v>145</v>
      </c>
      <c r="C134" s="99">
        <v>30362201</v>
      </c>
      <c r="D134" s="99">
        <v>30362201</v>
      </c>
      <c r="E134" s="4"/>
      <c r="F134" s="25"/>
    </row>
    <row r="135" spans="1:6" ht="24" customHeight="1">
      <c r="A135" s="62">
        <v>6400</v>
      </c>
      <c r="B135" s="62" t="s">
        <v>79</v>
      </c>
      <c r="C135" s="98">
        <f>SUM(C136:C136)</f>
        <v>16070520</v>
      </c>
      <c r="D135" s="98">
        <f>SUM(D136:D136)</f>
        <v>16070520</v>
      </c>
      <c r="E135" s="11"/>
      <c r="F135" s="25"/>
    </row>
    <row r="136" spans="1:6" ht="22.5" customHeight="1">
      <c r="A136" s="47">
        <v>6449</v>
      </c>
      <c r="B136" s="59" t="s">
        <v>146</v>
      </c>
      <c r="C136" s="99">
        <v>16070520</v>
      </c>
      <c r="D136" s="99">
        <f>C136</f>
        <v>16070520</v>
      </c>
      <c r="E136" s="10"/>
      <c r="F136" s="25"/>
    </row>
    <row r="137" spans="1:6" ht="24" customHeight="1" hidden="1">
      <c r="A137" s="62">
        <v>6900</v>
      </c>
      <c r="B137" s="37" t="s">
        <v>70</v>
      </c>
      <c r="C137" s="91">
        <f>C138</f>
        <v>0</v>
      </c>
      <c r="D137" s="91">
        <f>D138</f>
        <v>0</v>
      </c>
      <c r="E137" s="4"/>
      <c r="F137" s="25"/>
    </row>
    <row r="138" spans="1:6" ht="31.5" customHeight="1" hidden="1">
      <c r="A138" s="47">
        <v>6949</v>
      </c>
      <c r="B138" s="52" t="s">
        <v>94</v>
      </c>
      <c r="C138" s="94"/>
      <c r="D138" s="94"/>
      <c r="E138" s="4"/>
      <c r="F138" s="25"/>
    </row>
    <row r="139" spans="1:6" ht="24" customHeight="1" hidden="1">
      <c r="A139" s="79" t="s">
        <v>84</v>
      </c>
      <c r="B139" s="37" t="s">
        <v>85</v>
      </c>
      <c r="C139" s="91">
        <f>SUM(C140)</f>
        <v>0</v>
      </c>
      <c r="D139" s="91">
        <f>SUM(D140)</f>
        <v>0</v>
      </c>
      <c r="E139" s="4"/>
      <c r="F139" s="4"/>
    </row>
    <row r="140" spans="1:6" ht="24" customHeight="1" hidden="1">
      <c r="A140" s="47">
        <v>6758</v>
      </c>
      <c r="B140" s="40" t="s">
        <v>80</v>
      </c>
      <c r="C140" s="94"/>
      <c r="D140" s="94"/>
      <c r="E140" s="4"/>
      <c r="F140" s="4"/>
    </row>
    <row r="141" spans="1:6" ht="24" customHeight="1">
      <c r="A141" s="62">
        <v>7000</v>
      </c>
      <c r="B141" s="37" t="s">
        <v>81</v>
      </c>
      <c r="C141" s="91">
        <f>SUM(C142:C143)</f>
        <v>1800000</v>
      </c>
      <c r="D141" s="91">
        <f>SUM(D142:D143)</f>
        <v>1800000</v>
      </c>
      <c r="E141" s="4"/>
      <c r="F141" s="4"/>
    </row>
    <row r="142" spans="1:6" ht="24" customHeight="1">
      <c r="A142" s="47">
        <v>7004</v>
      </c>
      <c r="B142" s="40" t="s">
        <v>82</v>
      </c>
      <c r="C142" s="94">
        <v>1800000</v>
      </c>
      <c r="D142" s="94">
        <f>C142</f>
        <v>1800000</v>
      </c>
      <c r="E142" s="4"/>
      <c r="F142" s="4"/>
    </row>
    <row r="143" spans="1:6" ht="24" customHeight="1">
      <c r="A143" s="47">
        <v>7049</v>
      </c>
      <c r="B143" s="40" t="s">
        <v>83</v>
      </c>
      <c r="C143" s="94"/>
      <c r="D143" s="94"/>
      <c r="E143" s="4"/>
      <c r="F143" s="4"/>
    </row>
    <row r="144" spans="1:6" ht="21" customHeight="1">
      <c r="A144" s="62">
        <v>7750</v>
      </c>
      <c r="B144" s="37" t="s">
        <v>69</v>
      </c>
      <c r="C144" s="91">
        <f>SUM(C145:C146)</f>
        <v>3950000</v>
      </c>
      <c r="D144" s="91">
        <f>SUM(D145:D146)</f>
        <v>3950000</v>
      </c>
      <c r="E144" s="7"/>
      <c r="F144" s="4"/>
    </row>
    <row r="145" spans="1:6" ht="36" customHeight="1" hidden="1">
      <c r="A145" s="47">
        <v>7753</v>
      </c>
      <c r="B145" s="52" t="s">
        <v>132</v>
      </c>
      <c r="C145" s="94"/>
      <c r="D145" s="94">
        <f>C145</f>
        <v>0</v>
      </c>
      <c r="E145" s="4"/>
      <c r="F145" s="4"/>
    </row>
    <row r="146" spans="1:6" ht="24" customHeight="1">
      <c r="A146" s="47">
        <v>7799</v>
      </c>
      <c r="B146" s="40" t="s">
        <v>135</v>
      </c>
      <c r="C146" s="94">
        <v>3950000</v>
      </c>
      <c r="D146" s="94">
        <f>C146</f>
        <v>3950000</v>
      </c>
      <c r="E146" s="4"/>
      <c r="F146" s="4"/>
    </row>
    <row r="147" spans="1:6" ht="24" customHeight="1" hidden="1">
      <c r="A147" s="62">
        <v>9000</v>
      </c>
      <c r="B147" s="51" t="s">
        <v>76</v>
      </c>
      <c r="C147" s="100">
        <f>C148</f>
        <v>0</v>
      </c>
      <c r="D147" s="100">
        <f>D148</f>
        <v>0</v>
      </c>
      <c r="E147" s="13">
        <f>D147</f>
        <v>0</v>
      </c>
      <c r="F147" s="4"/>
    </row>
    <row r="148" spans="1:6" ht="24" customHeight="1" hidden="1">
      <c r="A148" s="47">
        <v>9049</v>
      </c>
      <c r="B148" s="53" t="s">
        <v>69</v>
      </c>
      <c r="C148" s="94"/>
      <c r="D148" s="94"/>
      <c r="E148" s="12">
        <f>D148</f>
        <v>0</v>
      </c>
      <c r="F148" s="4"/>
    </row>
    <row r="149" spans="1:6" ht="24" customHeight="1" hidden="1">
      <c r="A149" s="78">
        <v>9050</v>
      </c>
      <c r="B149" s="65" t="s">
        <v>77</v>
      </c>
      <c r="C149" s="91"/>
      <c r="D149" s="91"/>
      <c r="E149" s="12">
        <f>D149</f>
        <v>0</v>
      </c>
      <c r="F149" s="4"/>
    </row>
    <row r="150" spans="1:6" ht="24" customHeight="1" hidden="1">
      <c r="A150" s="47">
        <v>9062</v>
      </c>
      <c r="B150" s="40" t="s">
        <v>115</v>
      </c>
      <c r="C150" s="94"/>
      <c r="D150" s="94"/>
      <c r="E150" s="12">
        <f>D150</f>
        <v>0</v>
      </c>
      <c r="F150" s="4"/>
    </row>
    <row r="151" spans="3:6" ht="23.25" customHeight="1">
      <c r="C151" s="177" t="s">
        <v>199</v>
      </c>
      <c r="D151" s="177"/>
      <c r="E151" s="177"/>
      <c r="F151" s="177"/>
    </row>
    <row r="152" spans="2:5" ht="23.25" customHeight="1">
      <c r="B152" s="68" t="s">
        <v>111</v>
      </c>
      <c r="C152" s="103"/>
      <c r="D152" s="172" t="s">
        <v>26</v>
      </c>
      <c r="E152" s="172"/>
    </row>
    <row r="153" spans="2:5" ht="13.5" customHeight="1">
      <c r="B153" s="71"/>
      <c r="C153" s="103"/>
      <c r="D153" s="172" t="s">
        <v>198</v>
      </c>
      <c r="E153" s="172"/>
    </row>
    <row r="154" spans="2:5" ht="36" customHeight="1">
      <c r="B154" s="71"/>
      <c r="C154" s="103"/>
      <c r="D154" s="70"/>
      <c r="E154" s="70"/>
    </row>
    <row r="155" spans="1:14" s="73" customFormat="1" ht="17.25" customHeight="1">
      <c r="A155" s="66"/>
      <c r="B155" s="68" t="s">
        <v>112</v>
      </c>
      <c r="C155" s="113"/>
      <c r="D155" s="176" t="s">
        <v>113</v>
      </c>
      <c r="E155" s="176"/>
      <c r="G155" s="74"/>
      <c r="H155" s="74"/>
      <c r="I155" s="74"/>
      <c r="J155" s="74"/>
      <c r="K155" s="74"/>
      <c r="L155" s="74"/>
      <c r="M155" s="74"/>
      <c r="N155" s="74"/>
    </row>
    <row r="156" spans="2:5" ht="17.25" customHeight="1">
      <c r="B156" s="71"/>
      <c r="C156" s="103"/>
      <c r="D156" s="103"/>
      <c r="E156" s="71"/>
    </row>
    <row r="157" spans="2:5" ht="17.25" customHeight="1">
      <c r="B157" s="15"/>
      <c r="D157" s="173"/>
      <c r="E157" s="173"/>
    </row>
  </sheetData>
  <sheetProtection/>
  <mergeCells count="18">
    <mergeCell ref="D153:E153"/>
    <mergeCell ref="F8:F9"/>
    <mergeCell ref="A1:F1"/>
    <mergeCell ref="A2:F2"/>
    <mergeCell ref="A3:F3"/>
    <mergeCell ref="A4:F4"/>
    <mergeCell ref="A5:F5"/>
    <mergeCell ref="A6:F6"/>
    <mergeCell ref="C151:F151"/>
    <mergeCell ref="D152:E152"/>
    <mergeCell ref="D155:E155"/>
    <mergeCell ref="D157:E157"/>
    <mergeCell ref="A7:F7"/>
    <mergeCell ref="A8:A9"/>
    <mergeCell ref="B8:B9"/>
    <mergeCell ref="C8:C9"/>
    <mergeCell ref="D8:D9"/>
    <mergeCell ref="E8:E9"/>
  </mergeCells>
  <printOptions/>
  <pageMargins left="0.85" right="0.26" top="0.39" bottom="0.46" header="0.31496062992125984" footer="0.31496062992125984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03">
      <selection activeCell="D110" sqref="D110:E110"/>
    </sheetView>
  </sheetViews>
  <sheetFormatPr defaultColWidth="9.00390625" defaultRowHeight="17.25" customHeight="1"/>
  <cols>
    <col min="1" max="1" width="6.625" style="67" customWidth="1"/>
    <col min="2" max="2" width="35.875" style="1" customWidth="1"/>
    <col min="3" max="3" width="14.875" style="114" customWidth="1"/>
    <col min="4" max="4" width="14.75390625" style="114" customWidth="1"/>
    <col min="5" max="5" width="7.625" style="2" customWidth="1"/>
    <col min="6" max="6" width="9.625" style="2" customWidth="1"/>
    <col min="7" max="7" width="11.125" style="30" bestFit="1" customWidth="1"/>
    <col min="8" max="8" width="21.375" style="30" customWidth="1"/>
    <col min="9" max="9" width="11.125" style="30" bestFit="1" customWidth="1"/>
    <col min="10" max="10" width="10.375" style="30" bestFit="1" customWidth="1"/>
    <col min="11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150</v>
      </c>
      <c r="B4" s="166"/>
      <c r="C4" s="166"/>
      <c r="D4" s="166"/>
      <c r="E4" s="166"/>
      <c r="F4" s="166"/>
    </row>
    <row r="5" spans="1:6" ht="17.25" customHeight="1">
      <c r="A5" s="167" t="s">
        <v>190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6" ht="42" customHeight="1">
      <c r="A9" s="169"/>
      <c r="B9" s="169"/>
      <c r="C9" s="169"/>
      <c r="D9" s="169"/>
      <c r="E9" s="175"/>
      <c r="F9" s="163"/>
    </row>
    <row r="10" spans="1:6" ht="38.25" customHeight="1">
      <c r="A10" s="29" t="s">
        <v>1</v>
      </c>
      <c r="B10" s="33" t="s">
        <v>27</v>
      </c>
      <c r="C10" s="96">
        <f>C11</f>
        <v>4500000</v>
      </c>
      <c r="D10" s="96">
        <f>D11</f>
        <v>4500000</v>
      </c>
      <c r="E10" s="5"/>
      <c r="F10" s="5"/>
    </row>
    <row r="11" spans="1:6" ht="25.5" customHeight="1">
      <c r="A11" s="29" t="s">
        <v>0</v>
      </c>
      <c r="B11" s="33" t="s">
        <v>28</v>
      </c>
      <c r="C11" s="96">
        <f>C12</f>
        <v>4500000</v>
      </c>
      <c r="D11" s="96">
        <f>D12</f>
        <v>4500000</v>
      </c>
      <c r="E11" s="5"/>
      <c r="F11" s="5"/>
    </row>
    <row r="12" spans="1:6" ht="21.75" customHeight="1">
      <c r="A12" s="29">
        <v>1</v>
      </c>
      <c r="B12" s="33" t="s">
        <v>188</v>
      </c>
      <c r="C12" s="96">
        <f>C102</f>
        <v>4500000</v>
      </c>
      <c r="D12" s="96">
        <f>D102</f>
        <v>4500000</v>
      </c>
      <c r="E12" s="5"/>
      <c r="F12" s="5"/>
    </row>
    <row r="13" spans="1:8" ht="39" customHeight="1">
      <c r="A13" s="29" t="s">
        <v>2</v>
      </c>
      <c r="B13" s="33" t="s">
        <v>6</v>
      </c>
      <c r="C13" s="75">
        <f>C14+C80+C94</f>
        <v>2857237191</v>
      </c>
      <c r="D13" s="75">
        <f>D14+D80+D94</f>
        <v>2857237191</v>
      </c>
      <c r="E13" s="16"/>
      <c r="F13" s="16">
        <f>F14+F80+F94</f>
        <v>0</v>
      </c>
      <c r="H13" s="30">
        <f>C14+C80+C94</f>
        <v>2857237191</v>
      </c>
    </row>
    <row r="14" spans="1:6" ht="27" customHeight="1">
      <c r="A14" s="125">
        <v>1.1</v>
      </c>
      <c r="B14" s="126" t="s">
        <v>101</v>
      </c>
      <c r="C14" s="142">
        <f>C15+C17+C19+C24+C26+C30+C35+C37+C40+C43+C49+C52+C59+C62+C69+C76</f>
        <v>2058752993</v>
      </c>
      <c r="D14" s="142">
        <f>D15+D17+D19+D24+D26+D30+D35+D37+D40+D43+D49+D52+D59+D62+D69+D76</f>
        <v>2058752993</v>
      </c>
      <c r="E14" s="32"/>
      <c r="F14" s="28"/>
    </row>
    <row r="15" spans="1:6" ht="24" customHeight="1">
      <c r="A15" s="62">
        <v>6000</v>
      </c>
      <c r="B15" s="37" t="s">
        <v>41</v>
      </c>
      <c r="C15" s="109">
        <f>SUM(C16:C16)</f>
        <v>609973098</v>
      </c>
      <c r="D15" s="109">
        <f>SUM(D16:D16)</f>
        <v>609973098</v>
      </c>
      <c r="E15" s="5"/>
      <c r="F15" s="5"/>
    </row>
    <row r="16" spans="1:6" ht="24" customHeight="1">
      <c r="A16" s="47">
        <v>6001</v>
      </c>
      <c r="B16" s="40" t="s">
        <v>37</v>
      </c>
      <c r="C16" s="118">
        <v>609973098</v>
      </c>
      <c r="D16" s="118">
        <v>609973098</v>
      </c>
      <c r="E16" s="5"/>
      <c r="F16" s="5"/>
    </row>
    <row r="17" spans="1:6" ht="36" customHeight="1">
      <c r="A17" s="62">
        <v>6050</v>
      </c>
      <c r="B17" s="80" t="s">
        <v>118</v>
      </c>
      <c r="C17" s="101">
        <f>C18</f>
        <v>81881500</v>
      </c>
      <c r="D17" s="101">
        <f>D18</f>
        <v>81881500</v>
      </c>
      <c r="E17" s="5"/>
      <c r="F17" s="5"/>
    </row>
    <row r="18" spans="1:6" ht="36" customHeight="1">
      <c r="A18" s="47">
        <v>6051</v>
      </c>
      <c r="B18" s="52" t="s">
        <v>118</v>
      </c>
      <c r="C18" s="118">
        <v>81881500</v>
      </c>
      <c r="D18" s="118">
        <v>81881500</v>
      </c>
      <c r="E18" s="5"/>
      <c r="F18" s="5"/>
    </row>
    <row r="19" spans="1:6" ht="24" customHeight="1">
      <c r="A19" s="62">
        <v>6100</v>
      </c>
      <c r="B19" s="37" t="s">
        <v>42</v>
      </c>
      <c r="C19" s="112">
        <f>SUM(C20:C23)</f>
        <v>449012731</v>
      </c>
      <c r="D19" s="112">
        <f>SUM(D20:D23)</f>
        <v>449012731</v>
      </c>
      <c r="E19" s="5"/>
      <c r="F19" s="5"/>
    </row>
    <row r="20" spans="1:6" ht="24" customHeight="1">
      <c r="A20" s="47">
        <v>6101</v>
      </c>
      <c r="B20" s="40" t="s">
        <v>39</v>
      </c>
      <c r="C20" s="118">
        <v>8530502</v>
      </c>
      <c r="D20" s="118">
        <v>8530502</v>
      </c>
      <c r="E20" s="5"/>
      <c r="F20" s="5"/>
    </row>
    <row r="21" spans="1:6" ht="24" customHeight="1">
      <c r="A21" s="47">
        <v>6112</v>
      </c>
      <c r="B21" s="40" t="s">
        <v>136</v>
      </c>
      <c r="C21" s="118">
        <v>205707865</v>
      </c>
      <c r="D21" s="118">
        <v>205707865</v>
      </c>
      <c r="E21" s="5"/>
      <c r="F21" s="5"/>
    </row>
    <row r="22" spans="1:6" ht="24" customHeight="1">
      <c r="A22" s="47">
        <v>6113</v>
      </c>
      <c r="B22" s="40" t="s">
        <v>147</v>
      </c>
      <c r="C22" s="118">
        <v>1815000</v>
      </c>
      <c r="D22" s="118">
        <v>1815000</v>
      </c>
      <c r="E22" s="5"/>
      <c r="F22" s="5"/>
    </row>
    <row r="23" spans="1:6" ht="29.25" customHeight="1">
      <c r="A23" s="47">
        <v>6115</v>
      </c>
      <c r="B23" s="40" t="s">
        <v>96</v>
      </c>
      <c r="C23" s="118">
        <v>232959364</v>
      </c>
      <c r="D23" s="118">
        <v>232959364</v>
      </c>
      <c r="E23" s="5"/>
      <c r="F23" s="5"/>
    </row>
    <row r="24" spans="1:6" ht="23.25" customHeight="1">
      <c r="A24" s="78">
        <v>6200</v>
      </c>
      <c r="B24" s="115"/>
      <c r="C24" s="110">
        <f>C25</f>
        <v>32035000</v>
      </c>
      <c r="D24" s="116">
        <f>D25</f>
        <v>32035000</v>
      </c>
      <c r="E24" s="29"/>
      <c r="F24" s="29"/>
    </row>
    <row r="25" spans="1:6" ht="21" customHeight="1">
      <c r="A25" s="47">
        <v>6201</v>
      </c>
      <c r="B25" s="40"/>
      <c r="C25" s="118">
        <v>32035000</v>
      </c>
      <c r="D25" s="118">
        <v>32035000</v>
      </c>
      <c r="E25" s="5"/>
      <c r="F25" s="5"/>
    </row>
    <row r="26" spans="1:6" ht="29.25" customHeight="1">
      <c r="A26" s="62">
        <v>6250</v>
      </c>
      <c r="B26" s="37" t="s">
        <v>43</v>
      </c>
      <c r="C26" s="112">
        <f>SUM(C27:C29)</f>
        <v>1946000</v>
      </c>
      <c r="D26" s="112">
        <f>SUM(D27:D29)</f>
        <v>1946000</v>
      </c>
      <c r="E26" s="5"/>
      <c r="F26" s="5"/>
    </row>
    <row r="27" spans="1:6" ht="29.25" customHeight="1">
      <c r="A27" s="47">
        <v>6253</v>
      </c>
      <c r="B27" s="40" t="s">
        <v>44</v>
      </c>
      <c r="C27" s="148">
        <v>1196000</v>
      </c>
      <c r="D27" s="148">
        <v>1196000</v>
      </c>
      <c r="E27" s="5"/>
      <c r="F27" s="5"/>
    </row>
    <row r="28" spans="1:6" ht="28.5" customHeight="1">
      <c r="A28" s="47">
        <v>6299</v>
      </c>
      <c r="B28" s="40" t="s">
        <v>45</v>
      </c>
      <c r="C28" s="148">
        <v>750000</v>
      </c>
      <c r="D28" s="148">
        <v>750000</v>
      </c>
      <c r="E28" s="5"/>
      <c r="F28" s="5"/>
    </row>
    <row r="29" spans="1:6" ht="29.25" customHeight="1" hidden="1">
      <c r="A29" s="77">
        <v>6256</v>
      </c>
      <c r="B29" s="40" t="s">
        <v>87</v>
      </c>
      <c r="C29" s="111">
        <v>0</v>
      </c>
      <c r="D29" s="111">
        <v>0</v>
      </c>
      <c r="E29" s="5"/>
      <c r="F29" s="5"/>
    </row>
    <row r="30" spans="1:6" ht="29.25" customHeight="1">
      <c r="A30" s="62">
        <v>6300</v>
      </c>
      <c r="B30" s="37" t="s">
        <v>46</v>
      </c>
      <c r="C30" s="112">
        <f>SUM(C31:C34)</f>
        <v>201799482</v>
      </c>
      <c r="D30" s="112">
        <f>SUM(D31:D34)</f>
        <v>201799482</v>
      </c>
      <c r="E30" s="5"/>
      <c r="F30" s="5"/>
    </row>
    <row r="31" spans="1:6" ht="24" customHeight="1">
      <c r="A31" s="47">
        <v>6301</v>
      </c>
      <c r="B31" s="40" t="s">
        <v>47</v>
      </c>
      <c r="C31" s="148">
        <v>150806019</v>
      </c>
      <c r="D31" s="148">
        <v>150806019</v>
      </c>
      <c r="E31" s="5"/>
      <c r="F31" s="5"/>
    </row>
    <row r="32" spans="1:6" ht="24" customHeight="1">
      <c r="A32" s="47">
        <v>6302</v>
      </c>
      <c r="B32" s="40" t="s">
        <v>48</v>
      </c>
      <c r="C32" s="148">
        <v>25543889</v>
      </c>
      <c r="D32" s="148">
        <v>25543889</v>
      </c>
      <c r="E32" s="5"/>
      <c r="F32" s="5"/>
    </row>
    <row r="33" spans="1:6" ht="24" customHeight="1">
      <c r="A33" s="47">
        <v>6303</v>
      </c>
      <c r="B33" s="40" t="s">
        <v>49</v>
      </c>
      <c r="C33" s="148">
        <v>17029259</v>
      </c>
      <c r="D33" s="148">
        <v>17029259</v>
      </c>
      <c r="E33" s="5"/>
      <c r="F33" s="5"/>
    </row>
    <row r="34" spans="1:6" ht="24" customHeight="1">
      <c r="A34" s="47">
        <v>6304</v>
      </c>
      <c r="B34" s="40" t="s">
        <v>50</v>
      </c>
      <c r="C34" s="148">
        <v>8420315</v>
      </c>
      <c r="D34" s="148">
        <v>8420315</v>
      </c>
      <c r="E34" s="5"/>
      <c r="F34" s="5"/>
    </row>
    <row r="35" spans="1:6" ht="31.5" customHeight="1">
      <c r="A35" s="78">
        <v>6400</v>
      </c>
      <c r="B35" s="45" t="s">
        <v>79</v>
      </c>
      <c r="C35" s="110">
        <f>C36</f>
        <v>299359973</v>
      </c>
      <c r="D35" s="110">
        <f>D36</f>
        <v>299359973</v>
      </c>
      <c r="E35" s="5"/>
      <c r="F35" s="5"/>
    </row>
    <row r="36" spans="1:6" ht="33.75" customHeight="1">
      <c r="A36" s="47">
        <v>6404</v>
      </c>
      <c r="B36" s="52" t="s">
        <v>121</v>
      </c>
      <c r="C36" s="148">
        <v>299359973</v>
      </c>
      <c r="D36" s="148">
        <v>299359973</v>
      </c>
      <c r="E36" s="5"/>
      <c r="F36" s="5"/>
    </row>
    <row r="37" spans="1:6" ht="24" customHeight="1">
      <c r="A37" s="62">
        <v>6500</v>
      </c>
      <c r="B37" s="37" t="s">
        <v>51</v>
      </c>
      <c r="C37" s="91">
        <f>SUM(C38:C39)</f>
        <v>19008507</v>
      </c>
      <c r="D37" s="91">
        <f>SUM(D38:D39)</f>
        <v>19008507</v>
      </c>
      <c r="E37" s="7">
        <f>SUM(E38:E39)</f>
        <v>0</v>
      </c>
      <c r="F37" s="5"/>
    </row>
    <row r="38" spans="1:6" ht="24" customHeight="1">
      <c r="A38" s="47">
        <v>6501</v>
      </c>
      <c r="B38" s="40" t="s">
        <v>52</v>
      </c>
      <c r="C38" s="148">
        <v>18448507</v>
      </c>
      <c r="D38" s="148">
        <v>18448507</v>
      </c>
      <c r="E38" s="6"/>
      <c r="F38" s="5"/>
    </row>
    <row r="39" spans="1:6" ht="24" customHeight="1">
      <c r="A39" s="47">
        <v>6504</v>
      </c>
      <c r="B39" s="40" t="s">
        <v>53</v>
      </c>
      <c r="C39" s="94">
        <v>560000</v>
      </c>
      <c r="D39" s="94">
        <v>560000</v>
      </c>
      <c r="E39" s="5"/>
      <c r="F39" s="5"/>
    </row>
    <row r="40" spans="1:6" ht="24" customHeight="1">
      <c r="A40" s="62">
        <v>6550</v>
      </c>
      <c r="B40" s="37" t="s">
        <v>54</v>
      </c>
      <c r="C40" s="91">
        <f>SUM(C41:C42)</f>
        <v>70807000</v>
      </c>
      <c r="D40" s="91">
        <f>SUM(D41:D42)</f>
        <v>70807000</v>
      </c>
      <c r="E40" s="7">
        <f>SUM(E41:E42)</f>
        <v>0</v>
      </c>
      <c r="F40" s="5"/>
    </row>
    <row r="41" spans="1:6" ht="24" customHeight="1">
      <c r="A41" s="47">
        <v>6551</v>
      </c>
      <c r="B41" s="40" t="s">
        <v>55</v>
      </c>
      <c r="C41" s="148">
        <v>9540000</v>
      </c>
      <c r="D41" s="148">
        <v>9540000</v>
      </c>
      <c r="E41" s="14"/>
      <c r="F41" s="5"/>
    </row>
    <row r="42" spans="1:6" ht="24" customHeight="1">
      <c r="A42" s="47">
        <v>6559</v>
      </c>
      <c r="B42" s="40" t="s">
        <v>88</v>
      </c>
      <c r="C42" s="148">
        <v>61267000</v>
      </c>
      <c r="D42" s="148">
        <v>61267000</v>
      </c>
      <c r="E42" s="14"/>
      <c r="F42" s="5"/>
    </row>
    <row r="43" spans="1:6" ht="24" customHeight="1">
      <c r="A43" s="62">
        <v>6600</v>
      </c>
      <c r="B43" s="37" t="s">
        <v>57</v>
      </c>
      <c r="C43" s="91">
        <f>SUM(C44:C48)</f>
        <v>28025600</v>
      </c>
      <c r="D43" s="91">
        <f>SUM(D44:D48)</f>
        <v>28025600</v>
      </c>
      <c r="E43" s="7">
        <f>SUM(E44:E47)</f>
        <v>0</v>
      </c>
      <c r="F43" s="5"/>
    </row>
    <row r="44" spans="1:6" ht="24" customHeight="1">
      <c r="A44" s="47">
        <v>6601</v>
      </c>
      <c r="B44" s="40" t="s">
        <v>58</v>
      </c>
      <c r="C44" s="148">
        <v>109600</v>
      </c>
      <c r="D44" s="148">
        <v>109600</v>
      </c>
      <c r="E44" s="108"/>
      <c r="F44" s="5"/>
    </row>
    <row r="45" spans="1:6" ht="24" customHeight="1">
      <c r="A45" s="47">
        <v>6605</v>
      </c>
      <c r="B45" s="40" t="s">
        <v>60</v>
      </c>
      <c r="C45" s="92">
        <v>2376000</v>
      </c>
      <c r="D45" s="92">
        <v>2376000</v>
      </c>
      <c r="E45" s="6"/>
      <c r="F45" s="5"/>
    </row>
    <row r="46" spans="1:6" ht="24" customHeight="1">
      <c r="A46" s="47">
        <v>6608</v>
      </c>
      <c r="B46" s="40" t="s">
        <v>59</v>
      </c>
      <c r="C46" s="94"/>
      <c r="D46" s="92"/>
      <c r="E46" s="6"/>
      <c r="F46" s="5"/>
    </row>
    <row r="47" spans="1:6" ht="22.5" customHeight="1">
      <c r="A47" s="47">
        <v>6618</v>
      </c>
      <c r="B47" s="40" t="s">
        <v>89</v>
      </c>
      <c r="C47" s="148">
        <v>1050000</v>
      </c>
      <c r="D47" s="148">
        <v>1050000</v>
      </c>
      <c r="E47" s="6"/>
      <c r="F47" s="5"/>
    </row>
    <row r="48" spans="1:6" ht="22.5" customHeight="1">
      <c r="A48" s="47">
        <v>6649</v>
      </c>
      <c r="B48" s="40" t="s">
        <v>151</v>
      </c>
      <c r="C48" s="92">
        <v>24490000</v>
      </c>
      <c r="D48" s="92">
        <v>24490000</v>
      </c>
      <c r="E48" s="6"/>
      <c r="F48" s="5"/>
    </row>
    <row r="49" spans="1:6" ht="24" customHeight="1">
      <c r="A49" s="62">
        <v>6650</v>
      </c>
      <c r="B49" s="37" t="s">
        <v>61</v>
      </c>
      <c r="C49" s="122">
        <f>C50+C51</f>
        <v>1900000</v>
      </c>
      <c r="D49" s="122">
        <f>D50+D51</f>
        <v>1900000</v>
      </c>
      <c r="E49" s="4"/>
      <c r="F49" s="4"/>
    </row>
    <row r="50" spans="1:6" ht="24" customHeight="1">
      <c r="A50" s="47">
        <v>6651</v>
      </c>
      <c r="B50" s="40" t="s">
        <v>154</v>
      </c>
      <c r="C50" s="92">
        <v>350000</v>
      </c>
      <c r="D50" s="92">
        <v>350000</v>
      </c>
      <c r="E50" s="4"/>
      <c r="F50" s="4"/>
    </row>
    <row r="51" spans="1:6" ht="24" customHeight="1">
      <c r="A51" s="47">
        <v>6699</v>
      </c>
      <c r="B51" s="40" t="s">
        <v>62</v>
      </c>
      <c r="C51" s="94">
        <v>1550000</v>
      </c>
      <c r="D51" s="94">
        <v>1550000</v>
      </c>
      <c r="E51" s="4"/>
      <c r="F51" s="4"/>
    </row>
    <row r="52" spans="1:6" ht="24" customHeight="1">
      <c r="A52" s="62">
        <v>6700</v>
      </c>
      <c r="B52" s="37" t="s">
        <v>64</v>
      </c>
      <c r="C52" s="91">
        <f>SUM(C53:C58)</f>
        <v>31162000</v>
      </c>
      <c r="D52" s="91">
        <f>SUM(D53:D58)</f>
        <v>31162000</v>
      </c>
      <c r="E52" s="7"/>
      <c r="F52" s="4"/>
    </row>
    <row r="53" spans="1:6" ht="24" customHeight="1">
      <c r="A53" s="47">
        <v>6701</v>
      </c>
      <c r="B53" s="40" t="s">
        <v>65</v>
      </c>
      <c r="C53" s="148">
        <v>8630000</v>
      </c>
      <c r="D53" s="148">
        <v>8630000</v>
      </c>
      <c r="E53" s="6"/>
      <c r="F53" s="4"/>
    </row>
    <row r="54" spans="1:6" ht="24" customHeight="1">
      <c r="A54" s="47">
        <v>6702</v>
      </c>
      <c r="B54" s="40" t="s">
        <v>66</v>
      </c>
      <c r="C54" s="148">
        <v>12732000</v>
      </c>
      <c r="D54" s="148">
        <v>12732000</v>
      </c>
      <c r="E54" s="6"/>
      <c r="F54" s="4"/>
    </row>
    <row r="55" spans="1:6" ht="24" customHeight="1">
      <c r="A55" s="47">
        <v>6703</v>
      </c>
      <c r="B55" s="40" t="s">
        <v>67</v>
      </c>
      <c r="C55" s="148">
        <v>6300000</v>
      </c>
      <c r="D55" s="148">
        <v>6300000</v>
      </c>
      <c r="E55" s="6"/>
      <c r="F55" s="4"/>
    </row>
    <row r="56" spans="1:6" ht="24" customHeight="1">
      <c r="A56" s="47">
        <v>6704</v>
      </c>
      <c r="B56" s="40" t="s">
        <v>68</v>
      </c>
      <c r="C56" s="148">
        <v>3500000</v>
      </c>
      <c r="D56" s="148">
        <v>3500000</v>
      </c>
      <c r="E56" s="6"/>
      <c r="F56" s="4"/>
    </row>
    <row r="57" spans="1:6" ht="24" customHeight="1">
      <c r="A57" s="47">
        <v>6749</v>
      </c>
      <c r="B57" s="40" t="s">
        <v>69</v>
      </c>
      <c r="C57" s="148"/>
      <c r="D57" s="94"/>
      <c r="E57" s="6"/>
      <c r="F57" s="4"/>
    </row>
    <row r="58" spans="1:6" ht="24" customHeight="1">
      <c r="A58" s="47">
        <v>6799</v>
      </c>
      <c r="B58" s="40" t="s">
        <v>90</v>
      </c>
      <c r="C58" s="94"/>
      <c r="D58" s="94"/>
      <c r="E58" s="6"/>
      <c r="F58" s="4"/>
    </row>
    <row r="59" spans="1:14" s="22" customFormat="1" ht="24" customHeight="1">
      <c r="A59" s="62">
        <v>6750</v>
      </c>
      <c r="B59" s="37" t="s">
        <v>85</v>
      </c>
      <c r="C59" s="93">
        <f>C60+C61</f>
        <v>19000900</v>
      </c>
      <c r="D59" s="93">
        <f>D60+D61</f>
        <v>19000900</v>
      </c>
      <c r="E59" s="21"/>
      <c r="F59" s="3"/>
      <c r="G59" s="31"/>
      <c r="H59" s="31"/>
      <c r="I59" s="31"/>
      <c r="J59" s="31"/>
      <c r="K59" s="31"/>
      <c r="L59" s="31"/>
      <c r="M59" s="31"/>
      <c r="N59" s="31"/>
    </row>
    <row r="60" spans="1:6" ht="24" customHeight="1">
      <c r="A60" s="47">
        <v>6757</v>
      </c>
      <c r="B60" s="40" t="s">
        <v>99</v>
      </c>
      <c r="C60" s="148">
        <v>16110900</v>
      </c>
      <c r="D60" s="94">
        <f>C60</f>
        <v>16110900</v>
      </c>
      <c r="E60" s="6"/>
      <c r="F60" s="4"/>
    </row>
    <row r="61" spans="1:6" ht="24" customHeight="1">
      <c r="A61" s="47">
        <v>6799</v>
      </c>
      <c r="B61" s="40" t="s">
        <v>109</v>
      </c>
      <c r="C61" s="148">
        <v>2890000</v>
      </c>
      <c r="D61" s="94">
        <f>C61</f>
        <v>2890000</v>
      </c>
      <c r="E61" s="6"/>
      <c r="F61" s="4"/>
    </row>
    <row r="62" spans="1:6" ht="29.25" customHeight="1">
      <c r="A62" s="62">
        <v>6900</v>
      </c>
      <c r="B62" s="37" t="s">
        <v>70</v>
      </c>
      <c r="C62" s="91">
        <f>SUM(C63:C68)</f>
        <v>32292500</v>
      </c>
      <c r="D62" s="91">
        <f>SUM(D63:D68)</f>
        <v>32292500</v>
      </c>
      <c r="E62" s="7">
        <f>SUM(E64:E68)</f>
        <v>0</v>
      </c>
      <c r="F62" s="4"/>
    </row>
    <row r="63" spans="1:6" ht="29.25" customHeight="1">
      <c r="A63" s="120">
        <v>6905</v>
      </c>
      <c r="B63" s="121" t="s">
        <v>152</v>
      </c>
      <c r="C63" s="123">
        <v>9295000</v>
      </c>
      <c r="D63" s="123">
        <v>9295000</v>
      </c>
      <c r="E63" s="6"/>
      <c r="F63" s="4"/>
    </row>
    <row r="64" spans="1:6" ht="29.25" customHeight="1">
      <c r="A64" s="120">
        <v>6907</v>
      </c>
      <c r="B64" s="121" t="s">
        <v>153</v>
      </c>
      <c r="C64" s="94">
        <v>5582500</v>
      </c>
      <c r="D64" s="94">
        <f>C64</f>
        <v>5582500</v>
      </c>
      <c r="E64" s="6"/>
      <c r="F64" s="4"/>
    </row>
    <row r="65" spans="1:6" ht="29.25" customHeight="1">
      <c r="A65" s="47">
        <v>6912</v>
      </c>
      <c r="B65" s="40" t="s">
        <v>71</v>
      </c>
      <c r="C65" s="94">
        <v>8220000</v>
      </c>
      <c r="D65" s="94">
        <f>C65</f>
        <v>8220000</v>
      </c>
      <c r="E65" s="6"/>
      <c r="F65" s="4"/>
    </row>
    <row r="66" spans="1:6" ht="29.25" customHeight="1">
      <c r="A66" s="47">
        <v>6913</v>
      </c>
      <c r="B66" s="40" t="s">
        <v>72</v>
      </c>
      <c r="C66" s="94">
        <v>3950000</v>
      </c>
      <c r="D66" s="94">
        <f>C66</f>
        <v>3950000</v>
      </c>
      <c r="E66" s="6"/>
      <c r="F66" s="4"/>
    </row>
    <row r="67" spans="1:6" ht="24" customHeight="1">
      <c r="A67" s="47">
        <v>6921</v>
      </c>
      <c r="B67" s="40" t="s">
        <v>126</v>
      </c>
      <c r="C67" s="94">
        <v>3265000</v>
      </c>
      <c r="D67" s="94">
        <f>C67</f>
        <v>3265000</v>
      </c>
      <c r="E67" s="6"/>
      <c r="F67" s="4"/>
    </row>
    <row r="68" spans="1:6" ht="33" customHeight="1">
      <c r="A68" s="47">
        <v>6949</v>
      </c>
      <c r="B68" s="52" t="s">
        <v>125</v>
      </c>
      <c r="C68" s="94">
        <v>1980000</v>
      </c>
      <c r="D68" s="94">
        <f>C68</f>
        <v>1980000</v>
      </c>
      <c r="E68" s="6"/>
      <c r="F68" s="4"/>
    </row>
    <row r="69" spans="1:6" ht="24" customHeight="1">
      <c r="A69" s="62">
        <v>7000</v>
      </c>
      <c r="B69" s="37" t="s">
        <v>73</v>
      </c>
      <c r="C69" s="91">
        <f>SUM(C70:C73)</f>
        <v>155951102</v>
      </c>
      <c r="D69" s="91">
        <f>SUM(D70:D73)</f>
        <v>155951102</v>
      </c>
      <c r="E69" s="7">
        <f>SUM(E70:E73)</f>
        <v>0</v>
      </c>
      <c r="F69" s="4"/>
    </row>
    <row r="70" spans="1:6" ht="24" customHeight="1">
      <c r="A70" s="47">
        <v>7001</v>
      </c>
      <c r="B70" s="40" t="s">
        <v>124</v>
      </c>
      <c r="C70" s="94">
        <v>19432702</v>
      </c>
      <c r="D70" s="94">
        <f>C70</f>
        <v>19432702</v>
      </c>
      <c r="E70" s="12"/>
      <c r="F70" s="4"/>
    </row>
    <row r="71" spans="1:6" ht="23.25" customHeight="1">
      <c r="A71" s="47">
        <v>7004</v>
      </c>
      <c r="B71" s="40" t="s">
        <v>127</v>
      </c>
      <c r="C71" s="94"/>
      <c r="D71" s="94">
        <f>C71</f>
        <v>0</v>
      </c>
      <c r="E71" s="4"/>
      <c r="F71" s="4"/>
    </row>
    <row r="72" spans="1:6" ht="34.5" customHeight="1" hidden="1">
      <c r="A72" s="47">
        <v>7012</v>
      </c>
      <c r="B72" s="40" t="s">
        <v>123</v>
      </c>
      <c r="C72" s="94"/>
      <c r="D72" s="94">
        <f>C72</f>
        <v>0</v>
      </c>
      <c r="E72" s="4"/>
      <c r="F72" s="4"/>
    </row>
    <row r="73" spans="1:6" ht="46.5" customHeight="1">
      <c r="A73" s="47">
        <v>7049</v>
      </c>
      <c r="B73" s="52" t="s">
        <v>137</v>
      </c>
      <c r="C73" s="94">
        <v>136518400</v>
      </c>
      <c r="D73" s="94">
        <f>C73</f>
        <v>136518400</v>
      </c>
      <c r="E73" s="6"/>
      <c r="F73" s="4"/>
    </row>
    <row r="74" spans="1:14" s="22" customFormat="1" ht="24" customHeight="1" hidden="1">
      <c r="A74" s="62">
        <v>7050</v>
      </c>
      <c r="B74" s="37" t="s">
        <v>100</v>
      </c>
      <c r="C74" s="93">
        <f>C75</f>
        <v>0</v>
      </c>
      <c r="D74" s="93">
        <f>D75</f>
        <v>0</v>
      </c>
      <c r="E74" s="20">
        <f>E75</f>
        <v>0</v>
      </c>
      <c r="F74" s="3"/>
      <c r="G74" s="31"/>
      <c r="H74" s="31"/>
      <c r="I74" s="31"/>
      <c r="J74" s="31"/>
      <c r="K74" s="31"/>
      <c r="L74" s="31"/>
      <c r="M74" s="31"/>
      <c r="N74" s="31"/>
    </row>
    <row r="75" spans="1:6" ht="24" customHeight="1" hidden="1">
      <c r="A75" s="47">
        <v>7099</v>
      </c>
      <c r="B75" s="40" t="s">
        <v>98</v>
      </c>
      <c r="C75" s="94"/>
      <c r="D75" s="94">
        <f>C75</f>
        <v>0</v>
      </c>
      <c r="E75" s="6"/>
      <c r="F75" s="4"/>
    </row>
    <row r="76" spans="1:6" ht="24" customHeight="1">
      <c r="A76" s="62">
        <v>7750</v>
      </c>
      <c r="B76" s="37" t="s">
        <v>69</v>
      </c>
      <c r="C76" s="91">
        <f>SUM(C77:C79)</f>
        <v>24597600</v>
      </c>
      <c r="D76" s="91">
        <f>SUM(D77:D79)</f>
        <v>24597600</v>
      </c>
      <c r="E76" s="7">
        <f>SUM(E77:E79)</f>
        <v>0</v>
      </c>
      <c r="F76" s="4"/>
    </row>
    <row r="77" spans="1:6" ht="27" customHeight="1">
      <c r="A77" s="47">
        <v>7756</v>
      </c>
      <c r="B77" s="40" t="s">
        <v>138</v>
      </c>
      <c r="C77" s="94">
        <v>314600</v>
      </c>
      <c r="D77" s="94">
        <f>C77</f>
        <v>314600</v>
      </c>
      <c r="E77" s="4"/>
      <c r="F77" s="4"/>
    </row>
    <row r="78" spans="1:6" ht="27" customHeight="1">
      <c r="A78" s="47">
        <v>7761</v>
      </c>
      <c r="B78" s="40" t="s">
        <v>155</v>
      </c>
      <c r="C78" s="94">
        <v>1950000</v>
      </c>
      <c r="D78" s="94">
        <f>C78</f>
        <v>1950000</v>
      </c>
      <c r="E78" s="4"/>
      <c r="F78" s="4"/>
    </row>
    <row r="79" spans="1:6" ht="27" customHeight="1">
      <c r="A79" s="47">
        <v>7799</v>
      </c>
      <c r="B79" s="40" t="s">
        <v>74</v>
      </c>
      <c r="C79" s="94">
        <v>22333000</v>
      </c>
      <c r="D79" s="94">
        <f>C79</f>
        <v>22333000</v>
      </c>
      <c r="E79" s="6"/>
      <c r="F79" s="4"/>
    </row>
    <row r="80" spans="1:6" ht="27" customHeight="1">
      <c r="A80" s="125">
        <v>1.2</v>
      </c>
      <c r="B80" s="126" t="s">
        <v>102</v>
      </c>
      <c r="C80" s="131">
        <f>C81+C84+C89</f>
        <v>290092302</v>
      </c>
      <c r="D80" s="131">
        <f>D81+D84+D89</f>
        <v>290092302</v>
      </c>
      <c r="E80" s="127"/>
      <c r="F80" s="127"/>
    </row>
    <row r="81" spans="1:6" ht="24" customHeight="1">
      <c r="A81" s="62">
        <v>6000</v>
      </c>
      <c r="B81" s="37" t="s">
        <v>41</v>
      </c>
      <c r="C81" s="109">
        <f>SUM(C82:C83)</f>
        <v>141150800</v>
      </c>
      <c r="D81" s="112">
        <f>SUM(D82:D83)</f>
        <v>141150800</v>
      </c>
      <c r="E81" s="26"/>
      <c r="F81" s="24"/>
    </row>
    <row r="82" spans="1:6" ht="21.75" customHeight="1">
      <c r="A82" s="47">
        <v>6001</v>
      </c>
      <c r="B82" s="40" t="s">
        <v>37</v>
      </c>
      <c r="C82" s="118">
        <v>141150800</v>
      </c>
      <c r="D82" s="118">
        <v>141150800</v>
      </c>
      <c r="E82" s="26"/>
      <c r="F82" s="24"/>
    </row>
    <row r="83" spans="1:6" ht="24" customHeight="1" hidden="1">
      <c r="A83" s="47">
        <v>6003</v>
      </c>
      <c r="B83" s="40" t="s">
        <v>38</v>
      </c>
      <c r="C83" s="88"/>
      <c r="D83" s="92">
        <f>C83</f>
        <v>0</v>
      </c>
      <c r="E83" s="26"/>
      <c r="F83" s="24"/>
    </row>
    <row r="84" spans="1:6" ht="24" customHeight="1">
      <c r="A84" s="62">
        <v>6100</v>
      </c>
      <c r="B84" s="37" t="s">
        <v>42</v>
      </c>
      <c r="C84" s="112">
        <f>SUM(C85:C88)</f>
        <v>102283772</v>
      </c>
      <c r="D84" s="112">
        <f>SUM(D85:D88)</f>
        <v>102283772</v>
      </c>
      <c r="E84" s="26"/>
      <c r="F84" s="24"/>
    </row>
    <row r="85" spans="1:6" ht="24" customHeight="1">
      <c r="A85" s="47">
        <v>6101</v>
      </c>
      <c r="B85" s="40" t="s">
        <v>39</v>
      </c>
      <c r="C85" s="118">
        <v>1974000</v>
      </c>
      <c r="D85" s="118">
        <v>1974000</v>
      </c>
      <c r="E85" s="26"/>
      <c r="F85" s="24"/>
    </row>
    <row r="86" spans="1:6" ht="24" customHeight="1">
      <c r="A86" s="47">
        <v>6112</v>
      </c>
      <c r="B86" s="40" t="s">
        <v>136</v>
      </c>
      <c r="C86" s="118">
        <v>45981820</v>
      </c>
      <c r="D86" s="118">
        <v>45981820</v>
      </c>
      <c r="E86" s="26"/>
      <c r="F86" s="24"/>
    </row>
    <row r="87" spans="1:6" ht="24" customHeight="1">
      <c r="A87" s="47">
        <v>6113</v>
      </c>
      <c r="B87" s="40" t="s">
        <v>40</v>
      </c>
      <c r="C87" s="118">
        <v>420000</v>
      </c>
      <c r="D87" s="118">
        <v>420000</v>
      </c>
      <c r="E87" s="26"/>
      <c r="F87" s="24"/>
    </row>
    <row r="88" spans="1:6" ht="24" customHeight="1">
      <c r="A88" s="47">
        <v>6115</v>
      </c>
      <c r="B88" s="40" t="s">
        <v>108</v>
      </c>
      <c r="C88" s="118">
        <v>53907952</v>
      </c>
      <c r="D88" s="118">
        <v>53907952</v>
      </c>
      <c r="E88" s="26"/>
      <c r="F88" s="24"/>
    </row>
    <row r="89" spans="1:6" ht="24" customHeight="1">
      <c r="A89" s="62">
        <v>6300</v>
      </c>
      <c r="B89" s="37" t="s">
        <v>46</v>
      </c>
      <c r="C89" s="112">
        <f>SUM(C90:C93)</f>
        <v>46657730</v>
      </c>
      <c r="D89" s="112">
        <f>SUM(D90:D93)</f>
        <v>46657730</v>
      </c>
      <c r="E89" s="26"/>
      <c r="F89" s="24"/>
    </row>
    <row r="90" spans="1:6" ht="24" customHeight="1">
      <c r="A90" s="47">
        <v>6301</v>
      </c>
      <c r="B90" s="40" t="s">
        <v>47</v>
      </c>
      <c r="C90" s="148">
        <v>34880731</v>
      </c>
      <c r="D90" s="148">
        <v>34880731</v>
      </c>
      <c r="E90" s="26"/>
      <c r="F90" s="24"/>
    </row>
    <row r="91" spans="1:6" ht="24" customHeight="1">
      <c r="A91" s="47">
        <v>6302</v>
      </c>
      <c r="B91" s="40" t="s">
        <v>48</v>
      </c>
      <c r="C91" s="148">
        <v>5910983</v>
      </c>
      <c r="D91" s="148">
        <v>5910983</v>
      </c>
      <c r="E91" s="26"/>
      <c r="F91" s="24"/>
    </row>
    <row r="92" spans="1:6" ht="24" customHeight="1">
      <c r="A92" s="47">
        <v>6303</v>
      </c>
      <c r="B92" s="40" t="s">
        <v>49</v>
      </c>
      <c r="C92" s="148">
        <v>3940655</v>
      </c>
      <c r="D92" s="148">
        <v>3940655</v>
      </c>
      <c r="E92" s="26"/>
      <c r="F92" s="24"/>
    </row>
    <row r="93" spans="1:6" ht="24" customHeight="1">
      <c r="A93" s="47">
        <v>6304</v>
      </c>
      <c r="B93" s="40" t="s">
        <v>50</v>
      </c>
      <c r="C93" s="148">
        <v>1925361</v>
      </c>
      <c r="D93" s="148">
        <v>1925361</v>
      </c>
      <c r="E93" s="26"/>
      <c r="F93" s="24"/>
    </row>
    <row r="94" spans="1:6" ht="31.5" customHeight="1">
      <c r="A94" s="128">
        <v>1.3</v>
      </c>
      <c r="B94" s="129" t="s">
        <v>8</v>
      </c>
      <c r="C94" s="132">
        <f>C95+C97+C100</f>
        <v>508391896</v>
      </c>
      <c r="D94" s="132">
        <f>D95+D97+D100</f>
        <v>508391896</v>
      </c>
      <c r="E94" s="130"/>
      <c r="F94" s="130"/>
    </row>
    <row r="95" spans="1:6" ht="24" customHeight="1">
      <c r="A95" s="62">
        <v>6400</v>
      </c>
      <c r="B95" s="117" t="s">
        <v>79</v>
      </c>
      <c r="C95" s="98">
        <f>SUM(C96:C96)</f>
        <v>16964520</v>
      </c>
      <c r="D95" s="98">
        <f>SUM(D96:D96)</f>
        <v>16964520</v>
      </c>
      <c r="E95" s="11"/>
      <c r="F95" s="25"/>
    </row>
    <row r="96" spans="1:6" ht="30.75" customHeight="1">
      <c r="A96" s="47">
        <v>6449</v>
      </c>
      <c r="B96" s="59" t="s">
        <v>146</v>
      </c>
      <c r="C96" s="99">
        <v>16964520</v>
      </c>
      <c r="D96" s="99">
        <f>C96</f>
        <v>16964520</v>
      </c>
      <c r="E96" s="10"/>
      <c r="F96" s="25"/>
    </row>
    <row r="97" spans="1:6" ht="30.75" customHeight="1">
      <c r="A97" s="78">
        <v>6950</v>
      </c>
      <c r="B97" s="65" t="s">
        <v>156</v>
      </c>
      <c r="C97" s="91">
        <f>C98+C99</f>
        <v>434140000</v>
      </c>
      <c r="D97" s="91">
        <f>D98+D99</f>
        <v>434140000</v>
      </c>
      <c r="E97" s="4"/>
      <c r="F97" s="25"/>
    </row>
    <row r="98" spans="1:6" ht="30.75" customHeight="1">
      <c r="A98" s="47">
        <v>6954</v>
      </c>
      <c r="B98" s="124" t="s">
        <v>157</v>
      </c>
      <c r="C98" s="123">
        <v>294000000</v>
      </c>
      <c r="D98" s="123">
        <v>294000000</v>
      </c>
      <c r="E98" s="4"/>
      <c r="F98" s="25"/>
    </row>
    <row r="99" spans="1:6" ht="30.75" customHeight="1">
      <c r="A99" s="47">
        <v>6956</v>
      </c>
      <c r="B99" s="124" t="s">
        <v>158</v>
      </c>
      <c r="C99" s="123">
        <v>140140000</v>
      </c>
      <c r="D99" s="123">
        <v>140140000</v>
      </c>
      <c r="E99" s="4"/>
      <c r="F99" s="25"/>
    </row>
    <row r="100" spans="1:6" ht="30" customHeight="1">
      <c r="A100" s="62">
        <v>7750</v>
      </c>
      <c r="B100" s="37" t="s">
        <v>69</v>
      </c>
      <c r="C100" s="91">
        <f>SUM(C101:C101)</f>
        <v>57287376</v>
      </c>
      <c r="D100" s="91">
        <f>SUM(D101:D101)</f>
        <v>57287376</v>
      </c>
      <c r="E100" s="7"/>
      <c r="F100" s="4"/>
    </row>
    <row r="101" spans="1:6" ht="27" customHeight="1">
      <c r="A101" s="47">
        <v>7799</v>
      </c>
      <c r="B101" s="40" t="s">
        <v>135</v>
      </c>
      <c r="C101" s="123">
        <v>57287376</v>
      </c>
      <c r="D101" s="94">
        <f>C101</f>
        <v>57287376</v>
      </c>
      <c r="E101" s="4"/>
      <c r="F101" s="4"/>
    </row>
    <row r="102" spans="1:6" ht="25.5" customHeight="1">
      <c r="A102" s="128">
        <v>1.3</v>
      </c>
      <c r="B102" s="129" t="s">
        <v>187</v>
      </c>
      <c r="C102" s="146">
        <f>C103+C105</f>
        <v>4500000</v>
      </c>
      <c r="D102" s="146">
        <f>D103+D105</f>
        <v>4500000</v>
      </c>
      <c r="E102" s="147"/>
      <c r="F102" s="127"/>
    </row>
    <row r="103" spans="1:6" ht="25.5" customHeight="1">
      <c r="A103" s="62">
        <v>6100</v>
      </c>
      <c r="B103" s="51" t="s">
        <v>41</v>
      </c>
      <c r="C103" s="136">
        <f>C104</f>
        <v>1620000</v>
      </c>
      <c r="D103" s="136">
        <f>D104</f>
        <v>1620000</v>
      </c>
      <c r="E103" s="12"/>
      <c r="F103" s="4"/>
    </row>
    <row r="104" spans="1:6" ht="25.5" customHeight="1">
      <c r="A104" s="47">
        <v>6112</v>
      </c>
      <c r="B104" s="40" t="s">
        <v>136</v>
      </c>
      <c r="C104" s="123">
        <v>1620000</v>
      </c>
      <c r="D104" s="123">
        <v>1620000</v>
      </c>
      <c r="E104" s="12"/>
      <c r="F104" s="4"/>
    </row>
    <row r="105" spans="1:6" ht="25.5" customHeight="1">
      <c r="A105" s="62">
        <v>7750</v>
      </c>
      <c r="B105" s="37" t="s">
        <v>69</v>
      </c>
      <c r="C105" s="136">
        <f>C106+C107</f>
        <v>2880000</v>
      </c>
      <c r="D105" s="136">
        <f>D106+D107</f>
        <v>2880000</v>
      </c>
      <c r="E105" s="12"/>
      <c r="F105" s="4"/>
    </row>
    <row r="106" spans="1:6" ht="25.5" customHeight="1">
      <c r="A106" s="47">
        <v>7756</v>
      </c>
      <c r="B106" s="143" t="s">
        <v>185</v>
      </c>
      <c r="C106" s="123">
        <v>450000</v>
      </c>
      <c r="D106" s="123">
        <v>450000</v>
      </c>
      <c r="E106" s="12"/>
      <c r="F106" s="4"/>
    </row>
    <row r="107" spans="1:6" ht="25.5" customHeight="1">
      <c r="A107" s="145">
        <v>7799</v>
      </c>
      <c r="B107" s="144" t="s">
        <v>186</v>
      </c>
      <c r="C107" s="123">
        <v>2430000</v>
      </c>
      <c r="D107" s="123">
        <v>2430000</v>
      </c>
      <c r="E107" s="12"/>
      <c r="F107" s="4"/>
    </row>
    <row r="108" spans="3:6" ht="27" customHeight="1">
      <c r="C108" s="177" t="s">
        <v>189</v>
      </c>
      <c r="D108" s="177"/>
      <c r="E108" s="177"/>
      <c r="F108" s="177"/>
    </row>
    <row r="109" spans="2:5" ht="23.25" customHeight="1">
      <c r="B109" s="68" t="s">
        <v>111</v>
      </c>
      <c r="C109" s="103"/>
      <c r="D109" s="172" t="s">
        <v>26</v>
      </c>
      <c r="E109" s="172"/>
    </row>
    <row r="110" spans="2:5" ht="21" customHeight="1">
      <c r="B110" s="71"/>
      <c r="C110" s="103"/>
      <c r="D110" s="172" t="s">
        <v>198</v>
      </c>
      <c r="E110" s="172"/>
    </row>
    <row r="111" spans="2:5" ht="48" customHeight="1">
      <c r="B111" s="71"/>
      <c r="C111" s="103"/>
      <c r="D111" s="70"/>
      <c r="E111" s="70"/>
    </row>
    <row r="112" spans="1:14" s="73" customFormat="1" ht="17.25" customHeight="1">
      <c r="A112" s="66"/>
      <c r="B112" s="68" t="s">
        <v>112</v>
      </c>
      <c r="C112" s="113"/>
      <c r="D112" s="176" t="s">
        <v>160</v>
      </c>
      <c r="E112" s="176"/>
      <c r="G112" s="74"/>
      <c r="H112" s="74"/>
      <c r="I112" s="74"/>
      <c r="J112" s="74"/>
      <c r="K112" s="74"/>
      <c r="L112" s="74"/>
      <c r="M112" s="74"/>
      <c r="N112" s="74"/>
    </row>
    <row r="113" spans="2:5" ht="17.25" customHeight="1">
      <c r="B113" s="71"/>
      <c r="C113" s="103"/>
      <c r="D113" s="103"/>
      <c r="E113" s="71"/>
    </row>
    <row r="114" spans="2:5" ht="17.25" customHeight="1">
      <c r="B114" s="15"/>
      <c r="D114" s="173"/>
      <c r="E114" s="173"/>
    </row>
  </sheetData>
  <sheetProtection/>
  <mergeCells count="18">
    <mergeCell ref="D110:E110"/>
    <mergeCell ref="F8:F9"/>
    <mergeCell ref="A1:F1"/>
    <mergeCell ref="A2:F2"/>
    <mergeCell ref="A3:F3"/>
    <mergeCell ref="A4:F4"/>
    <mergeCell ref="A5:F5"/>
    <mergeCell ref="A6:F6"/>
    <mergeCell ref="C108:F108"/>
    <mergeCell ref="D109:E109"/>
    <mergeCell ref="D112:E112"/>
    <mergeCell ref="D114:E114"/>
    <mergeCell ref="A7:F7"/>
    <mergeCell ref="A8:A9"/>
    <mergeCell ref="B8:B9"/>
    <mergeCell ref="C8:C9"/>
    <mergeCell ref="D8:D9"/>
    <mergeCell ref="E8:E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D161" sqref="D161:E161"/>
    </sheetView>
  </sheetViews>
  <sheetFormatPr defaultColWidth="9.00390625" defaultRowHeight="15.75"/>
  <cols>
    <col min="1" max="1" width="6.625" style="67" customWidth="1"/>
    <col min="2" max="2" width="35.875" style="1" customWidth="1"/>
    <col min="3" max="3" width="16.25390625" style="114" customWidth="1"/>
    <col min="4" max="4" width="16.00390625" style="114" customWidth="1"/>
    <col min="5" max="5" width="7.625" style="2" customWidth="1"/>
    <col min="6" max="6" width="9.625" style="2" customWidth="1"/>
    <col min="7" max="7" width="11.125" style="30" bestFit="1" customWidth="1"/>
    <col min="8" max="8" width="21.375" style="30" customWidth="1"/>
    <col min="9" max="10" width="11.125" style="30" bestFit="1" customWidth="1"/>
    <col min="11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159</v>
      </c>
      <c r="B4" s="166"/>
      <c r="C4" s="166"/>
      <c r="D4" s="166"/>
      <c r="E4" s="166"/>
      <c r="F4" s="166"/>
    </row>
    <row r="5" spans="1:6" ht="17.25" customHeight="1">
      <c r="A5" s="167" t="s">
        <v>196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9" ht="42" customHeight="1">
      <c r="A9" s="169"/>
      <c r="B9" s="169"/>
      <c r="C9" s="169"/>
      <c r="D9" s="169"/>
      <c r="E9" s="175"/>
      <c r="F9" s="163"/>
      <c r="I9" s="30">
        <f>C45-D45</f>
        <v>0</v>
      </c>
    </row>
    <row r="10" spans="1:6" ht="38.25" customHeight="1">
      <c r="A10" s="29" t="s">
        <v>1</v>
      </c>
      <c r="B10" s="33" t="s">
        <v>27</v>
      </c>
      <c r="C10" s="96">
        <f>C11</f>
        <v>4500000</v>
      </c>
      <c r="D10" s="96">
        <f>D11</f>
        <v>4500000</v>
      </c>
      <c r="E10" s="5"/>
      <c r="F10" s="5"/>
    </row>
    <row r="11" spans="1:6" ht="25.5" customHeight="1">
      <c r="A11" s="29" t="s">
        <v>0</v>
      </c>
      <c r="B11" s="33" t="s">
        <v>28</v>
      </c>
      <c r="C11" s="96">
        <f>C12</f>
        <v>4500000</v>
      </c>
      <c r="D11" s="96">
        <f>D12</f>
        <v>4500000</v>
      </c>
      <c r="E11" s="5"/>
      <c r="F11" s="5"/>
    </row>
    <row r="12" spans="1:6" ht="21.75" customHeight="1">
      <c r="A12" s="29">
        <v>1</v>
      </c>
      <c r="B12" s="33" t="s">
        <v>188</v>
      </c>
      <c r="C12" s="96">
        <f>C153</f>
        <v>4500000</v>
      </c>
      <c r="D12" s="96">
        <f>D153</f>
        <v>4500000</v>
      </c>
      <c r="E12" s="5"/>
      <c r="F12" s="5"/>
    </row>
    <row r="13" spans="1:6" ht="25.5" customHeight="1" hidden="1">
      <c r="A13" s="29">
        <v>1.1</v>
      </c>
      <c r="B13" s="33" t="s">
        <v>11</v>
      </c>
      <c r="C13" s="84"/>
      <c r="D13" s="84"/>
      <c r="E13" s="5"/>
      <c r="F13" s="5"/>
    </row>
    <row r="14" spans="1:6" ht="25.5" customHeight="1" hidden="1">
      <c r="A14" s="29">
        <v>1</v>
      </c>
      <c r="B14" s="33" t="s">
        <v>12</v>
      </c>
      <c r="C14" s="84"/>
      <c r="D14" s="84"/>
      <c r="E14" s="5"/>
      <c r="F14" s="5"/>
    </row>
    <row r="15" spans="1:6" ht="25.5" customHeight="1" hidden="1">
      <c r="A15" s="29"/>
      <c r="B15" s="33" t="s">
        <v>13</v>
      </c>
      <c r="C15" s="84"/>
      <c r="D15" s="84"/>
      <c r="E15" s="5"/>
      <c r="F15" s="5"/>
    </row>
    <row r="16" spans="1:6" ht="24.75" customHeight="1" hidden="1">
      <c r="A16" s="29"/>
      <c r="B16" s="33" t="s">
        <v>29</v>
      </c>
      <c r="C16" s="84"/>
      <c r="D16" s="84"/>
      <c r="E16" s="5"/>
      <c r="F16" s="5"/>
    </row>
    <row r="17" spans="1:6" ht="25.5" customHeight="1" hidden="1">
      <c r="A17" s="29">
        <v>1.2</v>
      </c>
      <c r="B17" s="33" t="s">
        <v>14</v>
      </c>
      <c r="C17" s="84"/>
      <c r="D17" s="84"/>
      <c r="E17" s="5"/>
      <c r="F17" s="5"/>
    </row>
    <row r="18" spans="1:6" ht="25.5" customHeight="1" hidden="1">
      <c r="A18" s="29"/>
      <c r="B18" s="33" t="s">
        <v>15</v>
      </c>
      <c r="C18" s="84"/>
      <c r="D18" s="84"/>
      <c r="E18" s="5"/>
      <c r="F18" s="5"/>
    </row>
    <row r="19" spans="1:6" ht="25.5" customHeight="1" hidden="1">
      <c r="A19" s="29"/>
      <c r="B19" s="33" t="s">
        <v>16</v>
      </c>
      <c r="C19" s="84"/>
      <c r="D19" s="84"/>
      <c r="E19" s="5"/>
      <c r="F19" s="5"/>
    </row>
    <row r="20" spans="1:6" ht="25.5" customHeight="1" hidden="1">
      <c r="A20" s="29"/>
      <c r="B20" s="33" t="s">
        <v>29</v>
      </c>
      <c r="C20" s="84"/>
      <c r="D20" s="84"/>
      <c r="E20" s="5"/>
      <c r="F20" s="5"/>
    </row>
    <row r="21" spans="1:6" ht="25.5" customHeight="1" hidden="1">
      <c r="A21" s="29">
        <v>2</v>
      </c>
      <c r="B21" s="33" t="s">
        <v>30</v>
      </c>
      <c r="C21" s="84"/>
      <c r="D21" s="84"/>
      <c r="E21" s="5"/>
      <c r="F21" s="5"/>
    </row>
    <row r="22" spans="1:6" ht="25.5" customHeight="1" hidden="1">
      <c r="A22" s="29">
        <v>3</v>
      </c>
      <c r="B22" s="33" t="s">
        <v>31</v>
      </c>
      <c r="C22" s="84"/>
      <c r="D22" s="84"/>
      <c r="E22" s="5"/>
      <c r="F22" s="5"/>
    </row>
    <row r="23" spans="1:6" ht="25.5" customHeight="1" hidden="1">
      <c r="A23" s="29" t="s">
        <v>3</v>
      </c>
      <c r="B23" s="33" t="s">
        <v>32</v>
      </c>
      <c r="C23" s="84"/>
      <c r="D23" s="84"/>
      <c r="E23" s="5"/>
      <c r="F23" s="5"/>
    </row>
    <row r="24" spans="1:6" ht="25.5" customHeight="1" hidden="1">
      <c r="A24" s="29">
        <v>1</v>
      </c>
      <c r="B24" s="33" t="s">
        <v>17</v>
      </c>
      <c r="C24" s="84"/>
      <c r="D24" s="84"/>
      <c r="E24" s="5"/>
      <c r="F24" s="5"/>
    </row>
    <row r="25" spans="1:6" ht="25.5" customHeight="1" hidden="1">
      <c r="A25" s="29">
        <v>1.1</v>
      </c>
      <c r="B25" s="33" t="s">
        <v>18</v>
      </c>
      <c r="C25" s="84"/>
      <c r="D25" s="84"/>
      <c r="E25" s="5"/>
      <c r="F25" s="5"/>
    </row>
    <row r="26" spans="1:6" ht="25.5" customHeight="1" hidden="1">
      <c r="A26" s="29" t="s">
        <v>19</v>
      </c>
      <c r="B26" s="33" t="s">
        <v>20</v>
      </c>
      <c r="C26" s="84"/>
      <c r="D26" s="84"/>
      <c r="E26" s="5"/>
      <c r="F26" s="5"/>
    </row>
    <row r="27" spans="1:6" ht="25.5" customHeight="1" hidden="1">
      <c r="A27" s="29" t="s">
        <v>21</v>
      </c>
      <c r="B27" s="33" t="s">
        <v>9</v>
      </c>
      <c r="C27" s="84"/>
      <c r="D27" s="84"/>
      <c r="E27" s="5"/>
      <c r="F27" s="5"/>
    </row>
    <row r="28" spans="1:6" ht="20.25" customHeight="1" hidden="1">
      <c r="A28" s="29">
        <v>1.2</v>
      </c>
      <c r="B28" s="33" t="s">
        <v>7</v>
      </c>
      <c r="C28" s="84"/>
      <c r="D28" s="84"/>
      <c r="E28" s="5"/>
      <c r="F28" s="5"/>
    </row>
    <row r="29" spans="1:6" ht="25.5" customHeight="1" hidden="1">
      <c r="A29" s="29" t="s">
        <v>19</v>
      </c>
      <c r="B29" s="33" t="s">
        <v>22</v>
      </c>
      <c r="C29" s="84"/>
      <c r="D29" s="84"/>
      <c r="E29" s="5"/>
      <c r="F29" s="5"/>
    </row>
    <row r="30" spans="1:6" ht="25.5" customHeight="1" hidden="1">
      <c r="A30" s="29" t="s">
        <v>21</v>
      </c>
      <c r="B30" s="33" t="s">
        <v>8</v>
      </c>
      <c r="C30" s="84"/>
      <c r="D30" s="84"/>
      <c r="E30" s="5"/>
      <c r="F30" s="5"/>
    </row>
    <row r="31" spans="1:6" ht="25.5" customHeight="1" hidden="1">
      <c r="A31" s="29">
        <v>2</v>
      </c>
      <c r="B31" s="33" t="s">
        <v>33</v>
      </c>
      <c r="C31" s="84"/>
      <c r="D31" s="84"/>
      <c r="E31" s="5"/>
      <c r="F31" s="5"/>
    </row>
    <row r="32" spans="1:6" ht="25.5" customHeight="1" hidden="1">
      <c r="A32" s="29">
        <v>3</v>
      </c>
      <c r="B32" s="33" t="s">
        <v>34</v>
      </c>
      <c r="C32" s="84"/>
      <c r="D32" s="84"/>
      <c r="E32" s="5"/>
      <c r="F32" s="5"/>
    </row>
    <row r="33" spans="1:6" ht="25.5" customHeight="1" hidden="1">
      <c r="A33" s="29" t="s">
        <v>35</v>
      </c>
      <c r="B33" s="33" t="s">
        <v>36</v>
      </c>
      <c r="C33" s="84"/>
      <c r="D33" s="84"/>
      <c r="E33" s="5"/>
      <c r="F33" s="5"/>
    </row>
    <row r="34" spans="1:6" ht="25.5" customHeight="1" hidden="1">
      <c r="A34" s="29">
        <v>1</v>
      </c>
      <c r="B34" s="33" t="s">
        <v>23</v>
      </c>
      <c r="C34" s="84"/>
      <c r="D34" s="84"/>
      <c r="E34" s="5"/>
      <c r="F34" s="5"/>
    </row>
    <row r="35" spans="1:6" ht="25.5" customHeight="1" hidden="1">
      <c r="A35" s="29">
        <v>1.1</v>
      </c>
      <c r="B35" s="33" t="s">
        <v>11</v>
      </c>
      <c r="C35" s="84"/>
      <c r="D35" s="84"/>
      <c r="E35" s="5"/>
      <c r="F35" s="5"/>
    </row>
    <row r="36" spans="1:6" ht="25.5" customHeight="1" hidden="1">
      <c r="A36" s="29"/>
      <c r="B36" s="33" t="s">
        <v>12</v>
      </c>
      <c r="C36" s="84"/>
      <c r="D36" s="84"/>
      <c r="E36" s="5"/>
      <c r="F36" s="5"/>
    </row>
    <row r="37" spans="1:6" ht="25.5" customHeight="1" hidden="1">
      <c r="A37" s="29"/>
      <c r="B37" s="33" t="s">
        <v>13</v>
      </c>
      <c r="C37" s="84"/>
      <c r="D37" s="84"/>
      <c r="E37" s="5"/>
      <c r="F37" s="5"/>
    </row>
    <row r="38" spans="1:6" ht="0.75" customHeight="1" hidden="1">
      <c r="A38" s="29"/>
      <c r="B38" s="33" t="s">
        <v>24</v>
      </c>
      <c r="C38" s="84"/>
      <c r="D38" s="84"/>
      <c r="E38" s="5"/>
      <c r="F38" s="5"/>
    </row>
    <row r="39" spans="1:6" ht="25.5" customHeight="1" hidden="1">
      <c r="A39" s="29">
        <v>1.2</v>
      </c>
      <c r="B39" s="33" t="s">
        <v>14</v>
      </c>
      <c r="C39" s="84"/>
      <c r="D39" s="84"/>
      <c r="E39" s="5"/>
      <c r="F39" s="5"/>
    </row>
    <row r="40" spans="1:6" ht="25.5" customHeight="1" hidden="1">
      <c r="A40" s="29"/>
      <c r="B40" s="33" t="s">
        <v>15</v>
      </c>
      <c r="C40" s="84"/>
      <c r="D40" s="84"/>
      <c r="E40" s="5"/>
      <c r="F40" s="5"/>
    </row>
    <row r="41" spans="1:6" ht="25.5" customHeight="1" hidden="1">
      <c r="A41" s="29"/>
      <c r="B41" s="33" t="s">
        <v>16</v>
      </c>
      <c r="C41" s="84"/>
      <c r="D41" s="84"/>
      <c r="E41" s="5"/>
      <c r="F41" s="5"/>
    </row>
    <row r="42" spans="1:6" ht="25.5" customHeight="1" hidden="1">
      <c r="A42" s="29"/>
      <c r="B42" s="33" t="s">
        <v>24</v>
      </c>
      <c r="C42" s="84"/>
      <c r="D42" s="84"/>
      <c r="E42" s="5"/>
      <c r="F42" s="5"/>
    </row>
    <row r="43" spans="1:6" ht="25.5" customHeight="1" hidden="1">
      <c r="A43" s="29">
        <v>2</v>
      </c>
      <c r="B43" s="33" t="s">
        <v>33</v>
      </c>
      <c r="C43" s="84"/>
      <c r="D43" s="84"/>
      <c r="E43" s="5"/>
      <c r="F43" s="5"/>
    </row>
    <row r="44" spans="1:6" ht="25.5" customHeight="1" hidden="1">
      <c r="A44" s="29">
        <v>3</v>
      </c>
      <c r="B44" s="33" t="s">
        <v>34</v>
      </c>
      <c r="C44" s="84"/>
      <c r="D44" s="84"/>
      <c r="E44" s="5"/>
      <c r="F44" s="5"/>
    </row>
    <row r="45" spans="1:10" ht="38.25" customHeight="1">
      <c r="A45" s="29" t="s">
        <v>2</v>
      </c>
      <c r="B45" s="33" t="s">
        <v>6</v>
      </c>
      <c r="C45" s="75">
        <f>C46+C117+C131</f>
        <v>8047103121</v>
      </c>
      <c r="D45" s="75">
        <f>D46+D117+D131</f>
        <v>8047103121</v>
      </c>
      <c r="E45" s="16"/>
      <c r="F45" s="16">
        <f>F46+F117+F131</f>
        <v>0</v>
      </c>
      <c r="H45" s="30">
        <f>D46-D131</f>
        <v>5042923246</v>
      </c>
      <c r="I45" s="30">
        <v>16140811</v>
      </c>
      <c r="J45" s="30">
        <f>H45+I45</f>
        <v>5059064057</v>
      </c>
    </row>
    <row r="46" spans="1:8" ht="27" customHeight="1">
      <c r="A46" s="125">
        <v>1.1</v>
      </c>
      <c r="B46" s="126" t="s">
        <v>101</v>
      </c>
      <c r="C46" s="142">
        <f>C47+C50+C52+C57+C59+C63+C68+C70+C73+C77+C82+C85+C92+C95+C102+C112</f>
        <v>6047791965</v>
      </c>
      <c r="D46" s="142">
        <f>D47+D50+D52+D57+D59+D63+D68+D70+D73+D77+D82+D85+D92+D95+D102+D112</f>
        <v>6047791965</v>
      </c>
      <c r="E46" s="139"/>
      <c r="F46" s="140"/>
      <c r="H46" s="30">
        <f>D46+D117</f>
        <v>7042234402</v>
      </c>
    </row>
    <row r="47" spans="1:6" ht="24" customHeight="1">
      <c r="A47" s="62">
        <v>6000</v>
      </c>
      <c r="B47" s="37" t="s">
        <v>41</v>
      </c>
      <c r="C47" s="109">
        <f>SUM(C48:C49)</f>
        <v>2511056229</v>
      </c>
      <c r="D47" s="109">
        <f>SUM(D48:D49)</f>
        <v>2511056229</v>
      </c>
      <c r="E47" s="5"/>
      <c r="F47" s="5"/>
    </row>
    <row r="48" spans="1:6" ht="24" customHeight="1">
      <c r="A48" s="47">
        <v>6001</v>
      </c>
      <c r="B48" s="40" t="s">
        <v>37</v>
      </c>
      <c r="C48" s="118">
        <v>2511056229</v>
      </c>
      <c r="D48" s="118">
        <v>2511056229</v>
      </c>
      <c r="E48" s="5"/>
      <c r="F48" s="5"/>
    </row>
    <row r="49" spans="1:8" ht="24" customHeight="1">
      <c r="A49" s="47">
        <v>6003</v>
      </c>
      <c r="B49" s="40" t="s">
        <v>38</v>
      </c>
      <c r="C49" s="88"/>
      <c r="D49" s="110">
        <f>C49</f>
        <v>0</v>
      </c>
      <c r="E49" s="5"/>
      <c r="F49" s="5"/>
      <c r="H49" s="30">
        <f>C47+C50+C53+C118+C122</f>
        <v>3497059972</v>
      </c>
    </row>
    <row r="50" spans="1:8" ht="36" customHeight="1">
      <c r="A50" s="62">
        <v>6050</v>
      </c>
      <c r="B50" s="80" t="s">
        <v>118</v>
      </c>
      <c r="C50" s="101">
        <f>C51</f>
        <v>417692326</v>
      </c>
      <c r="D50" s="101">
        <f>D51</f>
        <v>417692326</v>
      </c>
      <c r="E50" s="5"/>
      <c r="F50" s="5"/>
      <c r="H50" s="30">
        <f>H49/49</f>
        <v>71368570.85714285</v>
      </c>
    </row>
    <row r="51" spans="1:8" ht="36" customHeight="1">
      <c r="A51" s="47">
        <v>6051</v>
      </c>
      <c r="B51" s="52" t="s">
        <v>118</v>
      </c>
      <c r="C51" s="118">
        <v>417692326</v>
      </c>
      <c r="D51" s="118">
        <v>417692326</v>
      </c>
      <c r="E51" s="5"/>
      <c r="F51" s="5"/>
      <c r="H51" s="30">
        <f>H50/12</f>
        <v>5947380.904761904</v>
      </c>
    </row>
    <row r="52" spans="1:6" ht="24" customHeight="1">
      <c r="A52" s="62">
        <v>6100</v>
      </c>
      <c r="B52" s="37" t="s">
        <v>42</v>
      </c>
      <c r="C52" s="112">
        <f>SUM(C53:C56)</f>
        <v>1357302265</v>
      </c>
      <c r="D52" s="112">
        <f>SUM(D53:D56)</f>
        <v>1357302265</v>
      </c>
      <c r="E52" s="5"/>
      <c r="F52" s="5"/>
    </row>
    <row r="53" spans="1:6" ht="24" customHeight="1">
      <c r="A53" s="47">
        <v>6101</v>
      </c>
      <c r="B53" s="40" t="s">
        <v>39</v>
      </c>
      <c r="C53" s="118">
        <v>37764702</v>
      </c>
      <c r="D53" s="118">
        <v>37764702</v>
      </c>
      <c r="E53" s="5"/>
      <c r="F53" s="5"/>
    </row>
    <row r="54" spans="1:6" ht="24" customHeight="1">
      <c r="A54" s="47">
        <v>6112</v>
      </c>
      <c r="B54" s="40" t="s">
        <v>136</v>
      </c>
      <c r="C54" s="118">
        <v>841032510</v>
      </c>
      <c r="D54" s="118">
        <v>841032510</v>
      </c>
      <c r="E54" s="5"/>
      <c r="F54" s="5"/>
    </row>
    <row r="55" spans="1:6" ht="24" customHeight="1">
      <c r="A55" s="47">
        <v>6113</v>
      </c>
      <c r="B55" s="40" t="s">
        <v>147</v>
      </c>
      <c r="C55" s="118">
        <v>7400000</v>
      </c>
      <c r="D55" s="118">
        <v>7400000</v>
      </c>
      <c r="E55" s="5"/>
      <c r="F55" s="5"/>
    </row>
    <row r="56" spans="1:6" ht="23.25" customHeight="1">
      <c r="A56" s="47">
        <v>6115</v>
      </c>
      <c r="B56" s="40" t="s">
        <v>96</v>
      </c>
      <c r="C56" s="118">
        <v>471105053</v>
      </c>
      <c r="D56" s="118">
        <v>471105053</v>
      </c>
      <c r="E56" s="5"/>
      <c r="F56" s="5"/>
    </row>
    <row r="57" spans="1:6" ht="23.25" customHeight="1">
      <c r="A57" s="133">
        <v>6200</v>
      </c>
      <c r="B57" s="133" t="s">
        <v>161</v>
      </c>
      <c r="C57" s="112">
        <f>C58</f>
        <v>32035000</v>
      </c>
      <c r="D57" s="122">
        <f>D58</f>
        <v>32035000</v>
      </c>
      <c r="E57" s="5"/>
      <c r="F57" s="5"/>
    </row>
    <row r="58" spans="1:6" ht="23.25" customHeight="1">
      <c r="A58" s="121">
        <v>6201</v>
      </c>
      <c r="B58" s="121" t="s">
        <v>162</v>
      </c>
      <c r="C58" s="118">
        <v>32035000</v>
      </c>
      <c r="D58" s="118">
        <v>32035000</v>
      </c>
      <c r="E58" s="5"/>
      <c r="F58" s="5"/>
    </row>
    <row r="59" spans="1:6" ht="23.25" customHeight="1">
      <c r="A59" s="62">
        <v>6250</v>
      </c>
      <c r="B59" s="37" t="s">
        <v>43</v>
      </c>
      <c r="C59" s="112">
        <f>SUM(C60:C62)</f>
        <v>2696000</v>
      </c>
      <c r="D59" s="112">
        <f>SUM(D60:D62)</f>
        <v>2696000</v>
      </c>
      <c r="E59" s="5"/>
      <c r="F59" s="5"/>
    </row>
    <row r="60" spans="1:6" ht="23.25" customHeight="1">
      <c r="A60" s="76">
        <v>6253</v>
      </c>
      <c r="B60" s="44" t="s">
        <v>163</v>
      </c>
      <c r="C60" s="111">
        <v>1196000</v>
      </c>
      <c r="D60" s="111">
        <f>C60</f>
        <v>1196000</v>
      </c>
      <c r="E60" s="5"/>
      <c r="F60" s="5"/>
    </row>
    <row r="61" spans="1:6" ht="23.25" customHeight="1">
      <c r="A61" s="47">
        <v>6299</v>
      </c>
      <c r="B61" s="40" t="s">
        <v>45</v>
      </c>
      <c r="C61" s="111">
        <v>1500000</v>
      </c>
      <c r="D61" s="111">
        <f>C61</f>
        <v>1500000</v>
      </c>
      <c r="E61" s="5"/>
      <c r="F61" s="5"/>
    </row>
    <row r="62" spans="1:6" ht="23.25" customHeight="1" hidden="1">
      <c r="A62" s="77"/>
      <c r="B62" s="40"/>
      <c r="C62" s="111"/>
      <c r="D62" s="111"/>
      <c r="E62" s="5"/>
      <c r="F62" s="5"/>
    </row>
    <row r="63" spans="1:8" ht="23.25" customHeight="1">
      <c r="A63" s="62">
        <v>6300</v>
      </c>
      <c r="B63" s="37" t="s">
        <v>46</v>
      </c>
      <c r="C63" s="112">
        <f>SUM(C64:C67)</f>
        <v>669417145</v>
      </c>
      <c r="D63" s="112">
        <f>SUM(D64:D67)</f>
        <v>669417145</v>
      </c>
      <c r="E63" s="5"/>
      <c r="F63" s="5"/>
      <c r="H63" s="30">
        <f>C63+C126</f>
        <v>859994454</v>
      </c>
    </row>
    <row r="64" spans="1:8" ht="23.25" customHeight="1">
      <c r="A64" s="47">
        <v>6301</v>
      </c>
      <c r="B64" s="40" t="s">
        <v>47</v>
      </c>
      <c r="C64" s="119">
        <v>488791609</v>
      </c>
      <c r="D64" s="119">
        <v>488791609</v>
      </c>
      <c r="E64" s="5"/>
      <c r="F64" s="5"/>
      <c r="H64" s="30">
        <f>H63/49</f>
        <v>17550907.224489797</v>
      </c>
    </row>
    <row r="65" spans="1:8" ht="24" customHeight="1">
      <c r="A65" s="47">
        <v>6302</v>
      </c>
      <c r="B65" s="40" t="s">
        <v>48</v>
      </c>
      <c r="C65" s="119">
        <v>90604315</v>
      </c>
      <c r="D65" s="119">
        <v>90604315</v>
      </c>
      <c r="E65" s="5"/>
      <c r="F65" s="5"/>
      <c r="H65" s="30">
        <f>H64/30</f>
        <v>585030.2408163266</v>
      </c>
    </row>
    <row r="66" spans="1:6" ht="24" customHeight="1">
      <c r="A66" s="47">
        <v>6303</v>
      </c>
      <c r="B66" s="40" t="s">
        <v>49</v>
      </c>
      <c r="C66" s="119">
        <v>60402874</v>
      </c>
      <c r="D66" s="119">
        <v>60402874</v>
      </c>
      <c r="E66" s="5"/>
      <c r="F66" s="5"/>
    </row>
    <row r="67" spans="1:6" ht="24" customHeight="1">
      <c r="A67" s="47">
        <v>6304</v>
      </c>
      <c r="B67" s="40" t="s">
        <v>50</v>
      </c>
      <c r="C67" s="119">
        <v>29618347</v>
      </c>
      <c r="D67" s="119">
        <v>29618347</v>
      </c>
      <c r="E67" s="5"/>
      <c r="F67" s="5"/>
    </row>
    <row r="68" spans="1:9" ht="31.5" customHeight="1">
      <c r="A68" s="78">
        <v>6400</v>
      </c>
      <c r="B68" s="45" t="s">
        <v>79</v>
      </c>
      <c r="C68" s="110">
        <f>C69</f>
        <v>299359973</v>
      </c>
      <c r="D68" s="110">
        <f>D69</f>
        <v>299359973</v>
      </c>
      <c r="E68" s="5"/>
      <c r="F68" s="5"/>
      <c r="I68" s="30">
        <v>3543</v>
      </c>
    </row>
    <row r="69" spans="1:6" ht="33.75" customHeight="1">
      <c r="A69" s="47">
        <v>6404</v>
      </c>
      <c r="B69" s="52" t="s">
        <v>121</v>
      </c>
      <c r="C69" s="119">
        <v>299359973</v>
      </c>
      <c r="D69" s="119">
        <v>299359973</v>
      </c>
      <c r="E69" s="5"/>
      <c r="F69" s="5"/>
    </row>
    <row r="70" spans="1:6" ht="24" customHeight="1">
      <c r="A70" s="62">
        <v>6500</v>
      </c>
      <c r="B70" s="37" t="s">
        <v>51</v>
      </c>
      <c r="C70" s="91">
        <f>SUM(C71:C72)</f>
        <v>55274159</v>
      </c>
      <c r="D70" s="91">
        <f>SUM(D71:D72)</f>
        <v>55274159</v>
      </c>
      <c r="E70" s="7">
        <f>SUM(E71:E72)</f>
        <v>0</v>
      </c>
      <c r="F70" s="5"/>
    </row>
    <row r="71" spans="1:6" ht="24" customHeight="1">
      <c r="A71" s="47">
        <v>6501</v>
      </c>
      <c r="B71" s="40" t="s">
        <v>52</v>
      </c>
      <c r="C71" s="119">
        <v>47514159</v>
      </c>
      <c r="D71" s="119">
        <v>47514159</v>
      </c>
      <c r="E71" s="6"/>
      <c r="F71" s="5"/>
    </row>
    <row r="72" spans="1:6" ht="24" customHeight="1">
      <c r="A72" s="47">
        <v>6504</v>
      </c>
      <c r="B72" s="40" t="s">
        <v>53</v>
      </c>
      <c r="C72" s="94">
        <v>7760000</v>
      </c>
      <c r="D72" s="94">
        <f>C72</f>
        <v>7760000</v>
      </c>
      <c r="E72" s="5"/>
      <c r="F72" s="5"/>
    </row>
    <row r="73" spans="1:6" ht="24" customHeight="1">
      <c r="A73" s="62">
        <v>6550</v>
      </c>
      <c r="B73" s="37" t="s">
        <v>54</v>
      </c>
      <c r="C73" s="91">
        <f>SUM(C74:C76)</f>
        <v>130984500</v>
      </c>
      <c r="D73" s="91">
        <f>SUM(D74:D76)</f>
        <v>130984500</v>
      </c>
      <c r="E73" s="7">
        <f>SUM(E74:E76)</f>
        <v>0</v>
      </c>
      <c r="F73" s="5"/>
    </row>
    <row r="74" spans="1:6" ht="24" customHeight="1">
      <c r="A74" s="47">
        <v>6551</v>
      </c>
      <c r="B74" s="40" t="s">
        <v>55</v>
      </c>
      <c r="C74" s="119">
        <v>33747000</v>
      </c>
      <c r="D74" s="119">
        <v>33747000</v>
      </c>
      <c r="E74" s="14"/>
      <c r="F74" s="5"/>
    </row>
    <row r="75" spans="1:6" ht="24" customHeight="1">
      <c r="A75" s="47">
        <v>6552</v>
      </c>
      <c r="B75" s="40" t="s">
        <v>56</v>
      </c>
      <c r="C75" s="119">
        <v>1485000</v>
      </c>
      <c r="D75" s="119">
        <v>1485000</v>
      </c>
      <c r="E75" s="14"/>
      <c r="F75" s="5"/>
    </row>
    <row r="76" spans="1:6" ht="24" customHeight="1">
      <c r="A76" s="47">
        <v>6559</v>
      </c>
      <c r="B76" s="40" t="s">
        <v>88</v>
      </c>
      <c r="C76" s="119">
        <v>95752500</v>
      </c>
      <c r="D76" s="119">
        <v>95752500</v>
      </c>
      <c r="E76" s="14"/>
      <c r="F76" s="5"/>
    </row>
    <row r="77" spans="1:6" ht="24" customHeight="1">
      <c r="A77" s="62">
        <v>6600</v>
      </c>
      <c r="B77" s="37" t="s">
        <v>57</v>
      </c>
      <c r="C77" s="91">
        <f>SUM(C78:C81)</f>
        <v>33173600</v>
      </c>
      <c r="D77" s="91">
        <f>SUM(D78:D81)</f>
        <v>33173600</v>
      </c>
      <c r="E77" s="7">
        <f>SUM(E78:E80)</f>
        <v>0</v>
      </c>
      <c r="F77" s="5"/>
    </row>
    <row r="78" spans="1:6" ht="24" customHeight="1">
      <c r="A78" s="47">
        <v>6601</v>
      </c>
      <c r="B78" s="40" t="s">
        <v>58</v>
      </c>
      <c r="C78" s="94">
        <v>307600</v>
      </c>
      <c r="D78" s="94">
        <v>307600</v>
      </c>
      <c r="E78" s="108"/>
      <c r="F78" s="5"/>
    </row>
    <row r="79" spans="1:6" ht="24" customHeight="1">
      <c r="A79" s="47">
        <v>6605</v>
      </c>
      <c r="B79" s="40" t="s">
        <v>60</v>
      </c>
      <c r="C79" s="94">
        <v>2376000</v>
      </c>
      <c r="D79" s="94">
        <v>2376000</v>
      </c>
      <c r="E79" s="6"/>
      <c r="F79" s="5"/>
    </row>
    <row r="80" spans="1:6" ht="24" customHeight="1">
      <c r="A80" s="47">
        <v>6618</v>
      </c>
      <c r="B80" s="40" t="s">
        <v>89</v>
      </c>
      <c r="C80" s="94">
        <v>6000000</v>
      </c>
      <c r="D80" s="94">
        <v>6000000</v>
      </c>
      <c r="E80" s="6"/>
      <c r="F80" s="5"/>
    </row>
    <row r="81" spans="1:6" ht="24" customHeight="1">
      <c r="A81" s="47">
        <v>6649</v>
      </c>
      <c r="B81" s="40" t="s">
        <v>63</v>
      </c>
      <c r="C81" s="94">
        <v>24490000</v>
      </c>
      <c r="D81" s="94">
        <v>24490000</v>
      </c>
      <c r="E81" s="6"/>
      <c r="F81" s="5"/>
    </row>
    <row r="82" spans="1:6" ht="24" customHeight="1">
      <c r="A82" s="62">
        <v>6650</v>
      </c>
      <c r="B82" s="37" t="s">
        <v>61</v>
      </c>
      <c r="C82" s="91">
        <f>SUM(C83:C84)</f>
        <v>1900000</v>
      </c>
      <c r="D82" s="122">
        <f>C82</f>
        <v>1900000</v>
      </c>
      <c r="E82" s="4"/>
      <c r="F82" s="4"/>
    </row>
    <row r="83" spans="1:6" ht="24" customHeight="1">
      <c r="A83" s="47">
        <v>6651</v>
      </c>
      <c r="B83" s="121" t="s">
        <v>164</v>
      </c>
      <c r="C83" s="94">
        <v>350000</v>
      </c>
      <c r="D83" s="94">
        <v>350000</v>
      </c>
      <c r="E83" s="4"/>
      <c r="F83" s="4"/>
    </row>
    <row r="84" spans="1:6" ht="24" customHeight="1">
      <c r="A84" s="47">
        <v>6699</v>
      </c>
      <c r="B84" s="40" t="s">
        <v>63</v>
      </c>
      <c r="C84" s="94">
        <v>1550000</v>
      </c>
      <c r="D84" s="94">
        <v>1550000</v>
      </c>
      <c r="E84" s="4"/>
      <c r="F84" s="4"/>
    </row>
    <row r="85" spans="1:6" ht="24" customHeight="1">
      <c r="A85" s="62">
        <v>6700</v>
      </c>
      <c r="B85" s="37" t="s">
        <v>64</v>
      </c>
      <c r="C85" s="91">
        <f>SUM(C86:C91)</f>
        <v>62674000</v>
      </c>
      <c r="D85" s="91">
        <f>SUM(D86:D91)</f>
        <v>62674000</v>
      </c>
      <c r="E85" s="7"/>
      <c r="F85" s="4"/>
    </row>
    <row r="86" spans="1:6" ht="24" customHeight="1">
      <c r="A86" s="47">
        <v>6701</v>
      </c>
      <c r="B86" s="40" t="s">
        <v>65</v>
      </c>
      <c r="C86" s="119">
        <v>13790000</v>
      </c>
      <c r="D86" s="119">
        <v>13790000</v>
      </c>
      <c r="E86" s="6"/>
      <c r="F86" s="4"/>
    </row>
    <row r="87" spans="1:6" ht="24" customHeight="1">
      <c r="A87" s="47">
        <v>6702</v>
      </c>
      <c r="B87" s="40" t="s">
        <v>66</v>
      </c>
      <c r="C87" s="119">
        <v>20034000</v>
      </c>
      <c r="D87" s="119">
        <v>20034000</v>
      </c>
      <c r="E87" s="6"/>
      <c r="F87" s="4"/>
    </row>
    <row r="88" spans="1:6" ht="24" customHeight="1">
      <c r="A88" s="47">
        <v>6703</v>
      </c>
      <c r="B88" s="40" t="s">
        <v>67</v>
      </c>
      <c r="C88" s="119">
        <v>8850000</v>
      </c>
      <c r="D88" s="119">
        <v>8850000</v>
      </c>
      <c r="E88" s="6"/>
      <c r="F88" s="4"/>
    </row>
    <row r="89" spans="1:6" ht="24" customHeight="1">
      <c r="A89" s="47">
        <v>6704</v>
      </c>
      <c r="B89" s="40" t="s">
        <v>68</v>
      </c>
      <c r="C89" s="119">
        <v>20000000</v>
      </c>
      <c r="D89" s="119">
        <v>20000000</v>
      </c>
      <c r="E89" s="6"/>
      <c r="F89" s="4"/>
    </row>
    <row r="90" spans="1:6" ht="24" customHeight="1" hidden="1">
      <c r="A90" s="47">
        <v>6749</v>
      </c>
      <c r="B90" s="40" t="s">
        <v>69</v>
      </c>
      <c r="C90" s="94"/>
      <c r="D90" s="94"/>
      <c r="E90" s="6"/>
      <c r="F90" s="4"/>
    </row>
    <row r="91" spans="1:6" ht="24" customHeight="1" hidden="1">
      <c r="A91" s="47">
        <v>6799</v>
      </c>
      <c r="B91" s="40" t="s">
        <v>90</v>
      </c>
      <c r="C91" s="94"/>
      <c r="D91" s="94"/>
      <c r="E91" s="6"/>
      <c r="F91" s="4"/>
    </row>
    <row r="92" spans="1:14" s="22" customFormat="1" ht="24" customHeight="1">
      <c r="A92" s="62">
        <v>6750</v>
      </c>
      <c r="B92" s="37" t="s">
        <v>85</v>
      </c>
      <c r="C92" s="93">
        <f>C93+C94</f>
        <v>95143600</v>
      </c>
      <c r="D92" s="93">
        <f>D93+D94</f>
        <v>95143600</v>
      </c>
      <c r="E92" s="21"/>
      <c r="F92" s="3"/>
      <c r="G92" s="31"/>
      <c r="H92" s="31"/>
      <c r="I92" s="31"/>
      <c r="J92" s="31"/>
      <c r="K92" s="31"/>
      <c r="L92" s="31"/>
      <c r="M92" s="31"/>
      <c r="N92" s="31"/>
    </row>
    <row r="93" spans="1:6" ht="24" customHeight="1">
      <c r="A93" s="47">
        <v>6757</v>
      </c>
      <c r="B93" s="40" t="s">
        <v>99</v>
      </c>
      <c r="C93" s="119">
        <v>64443600</v>
      </c>
      <c r="D93" s="119">
        <v>64443600</v>
      </c>
      <c r="E93" s="6"/>
      <c r="F93" s="4"/>
    </row>
    <row r="94" spans="1:6" ht="24" customHeight="1">
      <c r="A94" s="47">
        <v>6799</v>
      </c>
      <c r="B94" s="40" t="s">
        <v>109</v>
      </c>
      <c r="C94" s="119">
        <v>30700000</v>
      </c>
      <c r="D94" s="119">
        <v>30700000</v>
      </c>
      <c r="E94" s="6"/>
      <c r="F94" s="4"/>
    </row>
    <row r="95" spans="1:6" ht="30.75" customHeight="1">
      <c r="A95" s="62">
        <v>6900</v>
      </c>
      <c r="B95" s="37" t="s">
        <v>70</v>
      </c>
      <c r="C95" s="91">
        <f>SUM(C96:C101)</f>
        <v>71687500</v>
      </c>
      <c r="D95" s="91">
        <f>SUM(D96:D101)</f>
        <v>71687500</v>
      </c>
      <c r="E95" s="7">
        <f>SUM(E98:E101)</f>
        <v>0</v>
      </c>
      <c r="F95" s="4"/>
    </row>
    <row r="96" spans="1:6" ht="30.75" customHeight="1">
      <c r="A96" s="120">
        <v>6905</v>
      </c>
      <c r="B96" s="40" t="s">
        <v>91</v>
      </c>
      <c r="C96" s="149">
        <v>9295000</v>
      </c>
      <c r="D96" s="149">
        <v>9295000</v>
      </c>
      <c r="E96" s="7"/>
      <c r="F96" s="4"/>
    </row>
    <row r="97" spans="1:6" ht="30.75" customHeight="1">
      <c r="A97" s="47">
        <v>6907</v>
      </c>
      <c r="B97" s="40" t="s">
        <v>122</v>
      </c>
      <c r="C97" s="149">
        <v>7452500</v>
      </c>
      <c r="D97" s="149">
        <v>7452500</v>
      </c>
      <c r="E97" s="6"/>
      <c r="F97" s="4"/>
    </row>
    <row r="98" spans="1:6" ht="30.75" customHeight="1">
      <c r="A98" s="47">
        <v>6912</v>
      </c>
      <c r="B98" s="40" t="s">
        <v>71</v>
      </c>
      <c r="C98" s="119">
        <v>17760000</v>
      </c>
      <c r="D98" s="119">
        <v>17760000</v>
      </c>
      <c r="E98" s="6"/>
      <c r="F98" s="4"/>
    </row>
    <row r="99" spans="1:6" ht="24" customHeight="1">
      <c r="A99" s="47">
        <v>6913</v>
      </c>
      <c r="B99" s="40" t="s">
        <v>72</v>
      </c>
      <c r="C99" s="119">
        <v>3950000</v>
      </c>
      <c r="D99" s="119">
        <v>3950000</v>
      </c>
      <c r="E99" s="6"/>
      <c r="F99" s="4"/>
    </row>
    <row r="100" spans="1:6" ht="24" customHeight="1">
      <c r="A100" s="47">
        <v>6921</v>
      </c>
      <c r="B100" s="40" t="s">
        <v>126</v>
      </c>
      <c r="C100" s="119">
        <v>14055000</v>
      </c>
      <c r="D100" s="119">
        <v>14055000</v>
      </c>
      <c r="E100" s="6"/>
      <c r="F100" s="4"/>
    </row>
    <row r="101" spans="1:6" ht="33" customHeight="1">
      <c r="A101" s="47">
        <v>6949</v>
      </c>
      <c r="B101" s="52" t="s">
        <v>125</v>
      </c>
      <c r="C101" s="94">
        <v>19175000</v>
      </c>
      <c r="D101" s="94">
        <v>19175000</v>
      </c>
      <c r="E101" s="6"/>
      <c r="F101" s="4"/>
    </row>
    <row r="102" spans="1:9" ht="24" customHeight="1">
      <c r="A102" s="62">
        <v>7000</v>
      </c>
      <c r="B102" s="37" t="s">
        <v>73</v>
      </c>
      <c r="C102" s="91">
        <f>SUM(C103:C111)</f>
        <v>254146702</v>
      </c>
      <c r="D102" s="91">
        <f>SUM(D103:D111)</f>
        <v>254146702</v>
      </c>
      <c r="E102" s="7">
        <f>SUM(E103:E106)</f>
        <v>0</v>
      </c>
      <c r="F102" s="4"/>
      <c r="H102" s="30">
        <v>254146702</v>
      </c>
      <c r="I102" s="30">
        <f>H102-C102</f>
        <v>0</v>
      </c>
    </row>
    <row r="103" spans="1:6" ht="24" customHeight="1">
      <c r="A103" s="47">
        <v>7001</v>
      </c>
      <c r="B103" s="40" t="s">
        <v>124</v>
      </c>
      <c r="C103" s="119">
        <v>22265702</v>
      </c>
      <c r="D103" s="119">
        <v>22265702</v>
      </c>
      <c r="E103" s="12"/>
      <c r="F103" s="4"/>
    </row>
    <row r="104" spans="1:6" ht="29.25" customHeight="1">
      <c r="A104" s="47">
        <v>7004</v>
      </c>
      <c r="B104" s="40" t="s">
        <v>127</v>
      </c>
      <c r="C104" s="123">
        <v>1820000</v>
      </c>
      <c r="D104" s="123">
        <v>1820000</v>
      </c>
      <c r="E104" s="4"/>
      <c r="F104" s="4"/>
    </row>
    <row r="105" spans="1:6" ht="33" customHeight="1">
      <c r="A105" s="121">
        <v>7012</v>
      </c>
      <c r="B105" s="124" t="s">
        <v>165</v>
      </c>
      <c r="C105" s="94">
        <v>6680000</v>
      </c>
      <c r="D105" s="94">
        <v>6680000</v>
      </c>
      <c r="E105" s="4"/>
      <c r="F105" s="4"/>
    </row>
    <row r="106" spans="1:6" ht="29.25" customHeight="1">
      <c r="A106" s="134">
        <v>7049</v>
      </c>
      <c r="B106" s="121" t="s">
        <v>166</v>
      </c>
      <c r="C106" s="94">
        <v>38000000</v>
      </c>
      <c r="D106" s="94">
        <v>38000000</v>
      </c>
      <c r="E106" s="6"/>
      <c r="F106" s="4"/>
    </row>
    <row r="107" spans="1:6" ht="29.25" customHeight="1">
      <c r="A107" s="134">
        <v>7049</v>
      </c>
      <c r="B107" s="121" t="s">
        <v>169</v>
      </c>
      <c r="C107" s="94">
        <v>69000000</v>
      </c>
      <c r="D107" s="94">
        <v>69000000</v>
      </c>
      <c r="E107" s="6"/>
      <c r="F107" s="4"/>
    </row>
    <row r="108" spans="1:6" ht="29.25" customHeight="1">
      <c r="A108" s="134">
        <v>7049</v>
      </c>
      <c r="B108" s="121" t="s">
        <v>167</v>
      </c>
      <c r="C108" s="94">
        <f>39906200+26000000</f>
        <v>65906200</v>
      </c>
      <c r="D108" s="94">
        <f>39906200+26000000</f>
        <v>65906200</v>
      </c>
      <c r="E108" s="6"/>
      <c r="F108" s="4"/>
    </row>
    <row r="109" spans="1:6" ht="29.25" customHeight="1">
      <c r="A109" s="134">
        <v>7049</v>
      </c>
      <c r="B109" s="121" t="s">
        <v>171</v>
      </c>
      <c r="C109" s="94">
        <v>30000000</v>
      </c>
      <c r="D109" s="94">
        <v>30000000</v>
      </c>
      <c r="E109" s="6"/>
      <c r="F109" s="4"/>
    </row>
    <row r="110" spans="1:6" ht="29.25" customHeight="1">
      <c r="A110" s="134">
        <v>7049</v>
      </c>
      <c r="B110" s="121" t="s">
        <v>168</v>
      </c>
      <c r="C110" s="94">
        <v>9000000</v>
      </c>
      <c r="D110" s="94">
        <v>9000000</v>
      </c>
      <c r="E110" s="6"/>
      <c r="F110" s="4"/>
    </row>
    <row r="111" spans="1:6" ht="29.25" customHeight="1">
      <c r="A111" s="134">
        <v>7049</v>
      </c>
      <c r="B111" s="121" t="s">
        <v>170</v>
      </c>
      <c r="C111" s="94">
        <v>11474800</v>
      </c>
      <c r="D111" s="94">
        <v>11474800</v>
      </c>
      <c r="E111" s="6"/>
      <c r="F111" s="4"/>
    </row>
    <row r="112" spans="1:6" ht="21.75" customHeight="1">
      <c r="A112" s="62">
        <v>7750</v>
      </c>
      <c r="B112" s="37" t="s">
        <v>69</v>
      </c>
      <c r="C112" s="91">
        <f>SUM(C113:C116)</f>
        <v>53248966</v>
      </c>
      <c r="D112" s="91">
        <f>SUM(D113:D116)</f>
        <v>53248966</v>
      </c>
      <c r="E112" s="7">
        <f>SUM(E113:E116)</f>
        <v>0</v>
      </c>
      <c r="F112" s="4"/>
    </row>
    <row r="113" spans="1:6" ht="21.75" customHeight="1">
      <c r="A113" s="47">
        <v>7756</v>
      </c>
      <c r="B113" s="40" t="s">
        <v>138</v>
      </c>
      <c r="C113" s="94">
        <v>2372200</v>
      </c>
      <c r="D113" s="94">
        <v>2372200</v>
      </c>
      <c r="E113" s="4"/>
      <c r="F113" s="4"/>
    </row>
    <row r="114" spans="1:6" ht="21.75" customHeight="1">
      <c r="A114" s="47">
        <v>7757</v>
      </c>
      <c r="B114" s="40" t="s">
        <v>129</v>
      </c>
      <c r="C114" s="94">
        <v>11156766</v>
      </c>
      <c r="D114" s="94">
        <f>C114</f>
        <v>11156766</v>
      </c>
      <c r="E114" s="4"/>
      <c r="F114" s="4"/>
    </row>
    <row r="115" spans="1:6" ht="21.75" customHeight="1">
      <c r="A115" s="121">
        <v>7761</v>
      </c>
      <c r="B115" s="121" t="s">
        <v>155</v>
      </c>
      <c r="C115" s="94">
        <v>1950000</v>
      </c>
      <c r="D115" s="94">
        <v>1950000</v>
      </c>
      <c r="E115" s="4"/>
      <c r="F115" s="4"/>
    </row>
    <row r="116" spans="1:6" ht="21.75" customHeight="1">
      <c r="A116" s="47">
        <v>7799</v>
      </c>
      <c r="B116" s="40" t="s">
        <v>172</v>
      </c>
      <c r="C116" s="94">
        <v>37770000</v>
      </c>
      <c r="D116" s="94">
        <f>C116</f>
        <v>37770000</v>
      </c>
      <c r="E116" s="6"/>
      <c r="F116" s="4"/>
    </row>
    <row r="117" spans="1:8" ht="21.75" customHeight="1">
      <c r="A117" s="125">
        <v>1.2</v>
      </c>
      <c r="B117" s="126" t="s">
        <v>102</v>
      </c>
      <c r="C117" s="131">
        <f>C118+C121+C126</f>
        <v>994442437</v>
      </c>
      <c r="D117" s="131">
        <f>D118+D121+D126</f>
        <v>994442437</v>
      </c>
      <c r="E117" s="141"/>
      <c r="F117" s="141"/>
      <c r="H117" s="30">
        <f>D117+D132+D63+D52+D50+D47</f>
        <v>6244135665</v>
      </c>
    </row>
    <row r="118" spans="1:6" ht="24" customHeight="1">
      <c r="A118" s="62">
        <v>6000</v>
      </c>
      <c r="B118" s="37" t="s">
        <v>41</v>
      </c>
      <c r="C118" s="109">
        <f>SUM(C119:C120)</f>
        <v>522911115</v>
      </c>
      <c r="D118" s="112">
        <f>SUM(D119:D120)</f>
        <v>522911115</v>
      </c>
      <c r="E118" s="26"/>
      <c r="F118" s="24"/>
    </row>
    <row r="119" spans="1:6" ht="21.75" customHeight="1">
      <c r="A119" s="47">
        <v>6001</v>
      </c>
      <c r="B119" s="40" t="s">
        <v>37</v>
      </c>
      <c r="C119" s="118">
        <v>522911115</v>
      </c>
      <c r="D119" s="118">
        <v>522911115</v>
      </c>
      <c r="E119" s="26"/>
      <c r="F119" s="24"/>
    </row>
    <row r="120" spans="1:6" ht="24" customHeight="1" hidden="1">
      <c r="A120" s="47">
        <v>6003</v>
      </c>
      <c r="B120" s="40" t="s">
        <v>38</v>
      </c>
      <c r="C120" s="88"/>
      <c r="D120" s="92">
        <f>C120</f>
        <v>0</v>
      </c>
      <c r="E120" s="26"/>
      <c r="F120" s="24"/>
    </row>
    <row r="121" spans="1:6" ht="24" customHeight="1">
      <c r="A121" s="62">
        <v>6100</v>
      </c>
      <c r="B121" s="37" t="s">
        <v>42</v>
      </c>
      <c r="C121" s="112">
        <f>SUM(C122:C125)</f>
        <v>280954013</v>
      </c>
      <c r="D121" s="112">
        <f>SUM(D122:D125)</f>
        <v>280954013</v>
      </c>
      <c r="E121" s="26"/>
      <c r="F121" s="24"/>
    </row>
    <row r="122" spans="1:6" ht="24" customHeight="1">
      <c r="A122" s="47">
        <v>6101</v>
      </c>
      <c r="B122" s="40" t="s">
        <v>39</v>
      </c>
      <c r="C122" s="118">
        <v>7635600</v>
      </c>
      <c r="D122" s="118">
        <v>7635600</v>
      </c>
      <c r="E122" s="26"/>
      <c r="F122" s="24"/>
    </row>
    <row r="123" spans="1:6" ht="24" customHeight="1">
      <c r="A123" s="47">
        <v>6112</v>
      </c>
      <c r="B123" s="40" t="s">
        <v>136</v>
      </c>
      <c r="C123" s="118">
        <v>173475340</v>
      </c>
      <c r="D123" s="118">
        <v>173475340</v>
      </c>
      <c r="E123" s="26"/>
      <c r="F123" s="24"/>
    </row>
    <row r="124" spans="1:6" ht="24" customHeight="1">
      <c r="A124" s="47">
        <v>6113</v>
      </c>
      <c r="B124" s="40" t="s">
        <v>40</v>
      </c>
      <c r="C124" s="118">
        <v>1540000</v>
      </c>
      <c r="D124" s="118">
        <v>1540000</v>
      </c>
      <c r="E124" s="26"/>
      <c r="F124" s="24"/>
    </row>
    <row r="125" spans="1:6" ht="24" customHeight="1">
      <c r="A125" s="47">
        <v>6115</v>
      </c>
      <c r="B125" s="40" t="s">
        <v>108</v>
      </c>
      <c r="C125" s="118">
        <v>98303073</v>
      </c>
      <c r="D125" s="118">
        <v>98303073</v>
      </c>
      <c r="E125" s="26"/>
      <c r="F125" s="24"/>
    </row>
    <row r="126" spans="1:6" ht="24" customHeight="1">
      <c r="A126" s="62">
        <v>6300</v>
      </c>
      <c r="B126" s="37" t="s">
        <v>46</v>
      </c>
      <c r="C126" s="112">
        <f>SUM(C127:C130)</f>
        <v>190577309</v>
      </c>
      <c r="D126" s="112">
        <f>SUM(D127:D130)</f>
        <v>190577309</v>
      </c>
      <c r="E126" s="26"/>
      <c r="F126" s="24"/>
    </row>
    <row r="127" spans="1:6" ht="24" customHeight="1">
      <c r="A127" s="47">
        <v>6301</v>
      </c>
      <c r="B127" s="40" t="s">
        <v>47</v>
      </c>
      <c r="C127" s="119">
        <v>152991086</v>
      </c>
      <c r="D127" s="119">
        <v>152991086</v>
      </c>
      <c r="E127" s="26"/>
      <c r="F127" s="24"/>
    </row>
    <row r="128" spans="1:6" ht="24" customHeight="1">
      <c r="A128" s="47">
        <v>6302</v>
      </c>
      <c r="B128" s="40" t="s">
        <v>48</v>
      </c>
      <c r="C128" s="119">
        <v>18867007</v>
      </c>
      <c r="D128" s="119">
        <v>18867007</v>
      </c>
      <c r="E128" s="26"/>
      <c r="F128" s="24"/>
    </row>
    <row r="129" spans="1:6" ht="24" customHeight="1">
      <c r="A129" s="47">
        <v>6303</v>
      </c>
      <c r="B129" s="40" t="s">
        <v>49</v>
      </c>
      <c r="C129" s="119">
        <v>12578004</v>
      </c>
      <c r="D129" s="119">
        <v>12578004</v>
      </c>
      <c r="E129" s="26"/>
      <c r="F129" s="24"/>
    </row>
    <row r="130" spans="1:6" ht="24" customHeight="1">
      <c r="A130" s="47">
        <v>6304</v>
      </c>
      <c r="B130" s="40" t="s">
        <v>50</v>
      </c>
      <c r="C130" s="119">
        <v>6141212</v>
      </c>
      <c r="D130" s="119">
        <v>6141212</v>
      </c>
      <c r="E130" s="26"/>
      <c r="F130" s="24"/>
    </row>
    <row r="131" spans="1:9" ht="31.5" customHeight="1">
      <c r="A131" s="128">
        <v>1.3</v>
      </c>
      <c r="B131" s="129" t="s">
        <v>8</v>
      </c>
      <c r="C131" s="132">
        <f>C132+C135+C137+C139+C141+C144+C150</f>
        <v>1004868719</v>
      </c>
      <c r="D131" s="132">
        <f>D132+D135+D137+D139+D141+D144+D150</f>
        <v>1004868719</v>
      </c>
      <c r="E131" s="130"/>
      <c r="F131" s="130"/>
      <c r="H131" s="30">
        <v>209792759</v>
      </c>
      <c r="I131" s="30">
        <f>H131-C131</f>
        <v>-795075960</v>
      </c>
    </row>
    <row r="132" spans="1:6" ht="24" customHeight="1">
      <c r="A132" s="62">
        <v>6100</v>
      </c>
      <c r="B132" s="51" t="s">
        <v>41</v>
      </c>
      <c r="C132" s="97">
        <f>SUM(C133:C134)</f>
        <v>294225263</v>
      </c>
      <c r="D132" s="97">
        <f>SUM(D133:D134)</f>
        <v>294225263</v>
      </c>
      <c r="E132" s="8"/>
      <c r="F132" s="25"/>
    </row>
    <row r="133" spans="1:6" ht="24" customHeight="1">
      <c r="A133" s="47">
        <v>6105</v>
      </c>
      <c r="B133" s="59" t="s">
        <v>78</v>
      </c>
      <c r="C133" s="135">
        <v>263863062</v>
      </c>
      <c r="D133" s="135">
        <v>263863062</v>
      </c>
      <c r="E133" s="9"/>
      <c r="F133" s="25"/>
    </row>
    <row r="134" spans="1:6" ht="31.5" customHeight="1">
      <c r="A134" s="47">
        <v>6149</v>
      </c>
      <c r="B134" s="102" t="s">
        <v>145</v>
      </c>
      <c r="C134" s="135">
        <v>30362201</v>
      </c>
      <c r="D134" s="135">
        <v>30362201</v>
      </c>
      <c r="E134" s="4"/>
      <c r="F134" s="25"/>
    </row>
    <row r="135" spans="1:6" ht="24" customHeight="1">
      <c r="A135" s="62">
        <v>6400</v>
      </c>
      <c r="B135" s="62" t="s">
        <v>79</v>
      </c>
      <c r="C135" s="98">
        <f>SUM(C136:C136)</f>
        <v>78522080</v>
      </c>
      <c r="D135" s="98">
        <f>SUM(D136:D136)</f>
        <v>78522080</v>
      </c>
      <c r="E135" s="11"/>
      <c r="F135" s="25"/>
    </row>
    <row r="136" spans="1:6" ht="22.5" customHeight="1">
      <c r="A136" s="47">
        <v>6449</v>
      </c>
      <c r="B136" s="59" t="s">
        <v>146</v>
      </c>
      <c r="C136" s="135">
        <v>78522080</v>
      </c>
      <c r="D136" s="135">
        <v>78522080</v>
      </c>
      <c r="E136" s="10"/>
      <c r="F136" s="25"/>
    </row>
    <row r="137" spans="1:6" ht="24" customHeight="1" hidden="1">
      <c r="A137" s="62">
        <v>6900</v>
      </c>
      <c r="B137" s="37" t="s">
        <v>70</v>
      </c>
      <c r="C137" s="91">
        <f>C138</f>
        <v>0</v>
      </c>
      <c r="D137" s="91">
        <f>D138</f>
        <v>0</v>
      </c>
      <c r="E137" s="4"/>
      <c r="F137" s="25"/>
    </row>
    <row r="138" spans="1:6" ht="31.5" customHeight="1" hidden="1">
      <c r="A138" s="47">
        <v>6949</v>
      </c>
      <c r="B138" s="52" t="s">
        <v>94</v>
      </c>
      <c r="C138" s="94"/>
      <c r="D138" s="94"/>
      <c r="E138" s="4"/>
      <c r="F138" s="25"/>
    </row>
    <row r="139" spans="1:6" ht="24" customHeight="1" hidden="1">
      <c r="A139" s="79" t="s">
        <v>84</v>
      </c>
      <c r="B139" s="37" t="s">
        <v>85</v>
      </c>
      <c r="C139" s="91">
        <f>SUM(C140)</f>
        <v>0</v>
      </c>
      <c r="D139" s="91">
        <f>SUM(D140)</f>
        <v>0</v>
      </c>
      <c r="E139" s="4"/>
      <c r="F139" s="4"/>
    </row>
    <row r="140" spans="1:6" ht="24" customHeight="1" hidden="1">
      <c r="A140" s="47">
        <v>6758</v>
      </c>
      <c r="B140" s="40" t="s">
        <v>80</v>
      </c>
      <c r="C140" s="94"/>
      <c r="D140" s="94"/>
      <c r="E140" s="4"/>
      <c r="F140" s="4"/>
    </row>
    <row r="141" spans="1:6" ht="24" customHeight="1">
      <c r="A141" s="62">
        <v>7000</v>
      </c>
      <c r="B141" s="37" t="s">
        <v>81</v>
      </c>
      <c r="C141" s="91">
        <f>SUM(C142:C143)</f>
        <v>1800000</v>
      </c>
      <c r="D141" s="91">
        <f>SUM(D142:D143)</f>
        <v>1800000</v>
      </c>
      <c r="E141" s="4"/>
      <c r="F141" s="4"/>
    </row>
    <row r="142" spans="1:6" ht="24" customHeight="1">
      <c r="A142" s="47">
        <v>7004</v>
      </c>
      <c r="B142" s="40" t="s">
        <v>82</v>
      </c>
      <c r="C142" s="123">
        <v>1800000</v>
      </c>
      <c r="D142" s="123">
        <v>1800000</v>
      </c>
      <c r="E142" s="4"/>
      <c r="F142" s="4"/>
    </row>
    <row r="143" spans="1:6" ht="24" customHeight="1">
      <c r="A143" s="47">
        <v>7049</v>
      </c>
      <c r="B143" s="40" t="s">
        <v>83</v>
      </c>
      <c r="C143" s="94"/>
      <c r="D143" s="94"/>
      <c r="E143" s="4"/>
      <c r="F143" s="4"/>
    </row>
    <row r="144" spans="1:6" ht="35.25" customHeight="1">
      <c r="A144" s="62">
        <v>7750</v>
      </c>
      <c r="B144" s="37" t="s">
        <v>69</v>
      </c>
      <c r="C144" s="91">
        <f>SUM(C145:C149)</f>
        <v>196181376</v>
      </c>
      <c r="D144" s="91">
        <f>SUM(D145:D149)</f>
        <v>196181376</v>
      </c>
      <c r="E144" s="7"/>
      <c r="F144" s="4"/>
    </row>
    <row r="145" spans="1:6" ht="35.25" customHeight="1">
      <c r="A145" s="47">
        <v>7753</v>
      </c>
      <c r="B145" s="104" t="s">
        <v>132</v>
      </c>
      <c r="C145" s="136">
        <v>38944000</v>
      </c>
      <c r="D145" s="136">
        <v>38944000</v>
      </c>
      <c r="E145" s="4"/>
      <c r="F145" s="4"/>
    </row>
    <row r="146" spans="1:6" ht="26.25" customHeight="1">
      <c r="A146" s="121">
        <v>7799</v>
      </c>
      <c r="B146" s="121" t="s">
        <v>176</v>
      </c>
      <c r="C146" s="123">
        <v>96000000</v>
      </c>
      <c r="D146" s="123">
        <v>96000000</v>
      </c>
      <c r="E146" s="4"/>
      <c r="F146" s="4"/>
    </row>
    <row r="147" spans="1:6" ht="26.25" customHeight="1">
      <c r="A147" s="121">
        <v>7799</v>
      </c>
      <c r="B147" s="121" t="s">
        <v>177</v>
      </c>
      <c r="C147" s="123">
        <v>9900000</v>
      </c>
      <c r="D147" s="123">
        <v>9900000</v>
      </c>
      <c r="E147" s="4"/>
      <c r="F147" s="4"/>
    </row>
    <row r="148" spans="1:6" ht="26.25" customHeight="1">
      <c r="A148" s="121">
        <v>7799</v>
      </c>
      <c r="B148" s="121" t="s">
        <v>178</v>
      </c>
      <c r="C148" s="123">
        <f>48*200000</f>
        <v>9600000</v>
      </c>
      <c r="D148" s="123">
        <f>48*200000</f>
        <v>9600000</v>
      </c>
      <c r="E148" s="4"/>
      <c r="F148" s="4"/>
    </row>
    <row r="149" spans="1:6" ht="26.25" customHeight="1">
      <c r="A149" s="121">
        <v>7799</v>
      </c>
      <c r="B149" s="121" t="s">
        <v>179</v>
      </c>
      <c r="C149" s="123">
        <v>41737376</v>
      </c>
      <c r="D149" s="123">
        <v>41737376</v>
      </c>
      <c r="E149" s="4"/>
      <c r="F149" s="4"/>
    </row>
    <row r="150" spans="1:6" ht="26.25" customHeight="1">
      <c r="A150" s="137">
        <v>6950</v>
      </c>
      <c r="B150" s="137" t="s">
        <v>173</v>
      </c>
      <c r="C150" s="91">
        <f>C151+C152</f>
        <v>434140000</v>
      </c>
      <c r="D150" s="91">
        <f>D151+D152</f>
        <v>434140000</v>
      </c>
      <c r="E150" s="12"/>
      <c r="F150" s="4"/>
    </row>
    <row r="151" spans="1:6" ht="25.5" customHeight="1">
      <c r="A151" s="121">
        <v>6954</v>
      </c>
      <c r="B151" s="138" t="s">
        <v>174</v>
      </c>
      <c r="C151" s="123">
        <v>294000000</v>
      </c>
      <c r="D151" s="123">
        <v>294000000</v>
      </c>
      <c r="E151" s="12"/>
      <c r="F151" s="4"/>
    </row>
    <row r="152" spans="1:6" ht="25.5" customHeight="1">
      <c r="A152" s="121">
        <v>6954</v>
      </c>
      <c r="B152" s="138" t="s">
        <v>175</v>
      </c>
      <c r="C152" s="123">
        <v>140140000</v>
      </c>
      <c r="D152" s="123">
        <v>140140000</v>
      </c>
      <c r="E152" s="12"/>
      <c r="F152" s="4"/>
    </row>
    <row r="153" spans="1:6" ht="25.5" customHeight="1">
      <c r="A153" s="128">
        <v>1.3</v>
      </c>
      <c r="B153" s="129" t="s">
        <v>187</v>
      </c>
      <c r="C153" s="146">
        <f>C154+C156</f>
        <v>4500000</v>
      </c>
      <c r="D153" s="146">
        <f>D154+D156</f>
        <v>4500000</v>
      </c>
      <c r="E153" s="147"/>
      <c r="F153" s="127"/>
    </row>
    <row r="154" spans="1:6" ht="25.5" customHeight="1">
      <c r="A154" s="62">
        <v>6100</v>
      </c>
      <c r="B154" s="51" t="s">
        <v>41</v>
      </c>
      <c r="C154" s="136">
        <f>C155</f>
        <v>1620000</v>
      </c>
      <c r="D154" s="136">
        <f>D155</f>
        <v>1620000</v>
      </c>
      <c r="E154" s="12"/>
      <c r="F154" s="4"/>
    </row>
    <row r="155" spans="1:6" ht="25.5" customHeight="1">
      <c r="A155" s="47">
        <v>6112</v>
      </c>
      <c r="B155" s="40" t="s">
        <v>136</v>
      </c>
      <c r="C155" s="123">
        <v>1620000</v>
      </c>
      <c r="D155" s="123">
        <v>1620000</v>
      </c>
      <c r="E155" s="12"/>
      <c r="F155" s="4"/>
    </row>
    <row r="156" spans="1:6" ht="25.5" customHeight="1">
      <c r="A156" s="62">
        <v>7750</v>
      </c>
      <c r="B156" s="37" t="s">
        <v>69</v>
      </c>
      <c r="C156" s="136">
        <f>C157+C158</f>
        <v>2880000</v>
      </c>
      <c r="D156" s="136">
        <f>D157+D158</f>
        <v>2880000</v>
      </c>
      <c r="E156" s="12"/>
      <c r="F156" s="4"/>
    </row>
    <row r="157" spans="1:6" ht="25.5" customHeight="1">
      <c r="A157" s="47">
        <v>7756</v>
      </c>
      <c r="B157" s="143" t="s">
        <v>185</v>
      </c>
      <c r="C157" s="123">
        <v>450000</v>
      </c>
      <c r="D157" s="123">
        <v>450000</v>
      </c>
      <c r="E157" s="12"/>
      <c r="F157" s="4"/>
    </row>
    <row r="158" spans="1:6" ht="25.5" customHeight="1">
      <c r="A158" s="145">
        <v>7799</v>
      </c>
      <c r="B158" s="144" t="s">
        <v>186</v>
      </c>
      <c r="C158" s="123">
        <v>2430000</v>
      </c>
      <c r="D158" s="123">
        <v>2430000</v>
      </c>
      <c r="E158" s="12"/>
      <c r="F158" s="4"/>
    </row>
    <row r="159" spans="3:6" ht="35.25" customHeight="1">
      <c r="C159" s="177" t="s">
        <v>184</v>
      </c>
      <c r="D159" s="177"/>
      <c r="E159" s="177"/>
      <c r="F159" s="177"/>
    </row>
    <row r="160" spans="2:5" ht="23.25" customHeight="1">
      <c r="B160" s="68"/>
      <c r="C160" s="103"/>
      <c r="D160" s="172" t="s">
        <v>26</v>
      </c>
      <c r="E160" s="172"/>
    </row>
    <row r="161" spans="2:5" ht="35.25" customHeight="1">
      <c r="B161" s="71"/>
      <c r="C161" s="103"/>
      <c r="D161" s="172" t="s">
        <v>198</v>
      </c>
      <c r="E161" s="172"/>
    </row>
    <row r="162" spans="2:5" ht="17.25" customHeight="1">
      <c r="B162" s="71"/>
      <c r="C162" s="103"/>
      <c r="D162" s="70"/>
      <c r="E162" s="70"/>
    </row>
    <row r="163" spans="1:14" s="73" customFormat="1" ht="17.25" customHeight="1">
      <c r="A163" s="66"/>
      <c r="B163" s="68"/>
      <c r="C163" s="113"/>
      <c r="D163" s="176" t="s">
        <v>160</v>
      </c>
      <c r="E163" s="176"/>
      <c r="G163" s="74"/>
      <c r="H163" s="74"/>
      <c r="I163" s="74"/>
      <c r="J163" s="74"/>
      <c r="K163" s="74"/>
      <c r="L163" s="74"/>
      <c r="M163" s="74"/>
      <c r="N163" s="74"/>
    </row>
    <row r="164" spans="2:5" ht="17.25" customHeight="1">
      <c r="B164" s="71"/>
      <c r="C164" s="103"/>
      <c r="D164" s="103"/>
      <c r="E164" s="71"/>
    </row>
    <row r="165" spans="2:5" ht="17.25" customHeight="1">
      <c r="B165" s="15"/>
      <c r="D165" s="173"/>
      <c r="E165" s="173"/>
    </row>
  </sheetData>
  <sheetProtection/>
  <mergeCells count="18">
    <mergeCell ref="D161:E161"/>
    <mergeCell ref="F8:F9"/>
    <mergeCell ref="A1:F1"/>
    <mergeCell ref="A2:F2"/>
    <mergeCell ref="A3:F3"/>
    <mergeCell ref="A4:F4"/>
    <mergeCell ref="A5:F5"/>
    <mergeCell ref="A6:F6"/>
    <mergeCell ref="C159:F159"/>
    <mergeCell ref="D160:E160"/>
    <mergeCell ref="D163:E163"/>
    <mergeCell ref="D165:E165"/>
    <mergeCell ref="A7:F7"/>
    <mergeCell ref="A8:A9"/>
    <mergeCell ref="B8:B9"/>
    <mergeCell ref="C8:C9"/>
    <mergeCell ref="D8:D9"/>
    <mergeCell ref="E8:E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5">
      <selection activeCell="D33" sqref="D33:E33"/>
    </sheetView>
  </sheetViews>
  <sheetFormatPr defaultColWidth="9.00390625" defaultRowHeight="15.75"/>
  <cols>
    <col min="1" max="1" width="6.625" style="67" customWidth="1"/>
    <col min="2" max="2" width="31.875" style="1" customWidth="1"/>
    <col min="3" max="3" width="14.00390625" style="162" customWidth="1"/>
    <col min="4" max="4" width="14.375" style="162" customWidth="1"/>
    <col min="5" max="5" width="7.625" style="2" customWidth="1"/>
    <col min="6" max="6" width="9.625" style="2" customWidth="1"/>
    <col min="7" max="7" width="11.125" style="30" bestFit="1" customWidth="1"/>
    <col min="8" max="8" width="21.375" style="30" customWidth="1"/>
    <col min="9" max="10" width="11.125" style="30" bestFit="1" customWidth="1"/>
    <col min="11" max="14" width="9.00390625" style="30" customWidth="1"/>
    <col min="15" max="16384" width="9.00390625" style="2" customWidth="1"/>
  </cols>
  <sheetData>
    <row r="1" spans="1:6" ht="17.25" customHeight="1">
      <c r="A1" s="164" t="s">
        <v>103</v>
      </c>
      <c r="B1" s="164"/>
      <c r="C1" s="164"/>
      <c r="D1" s="164"/>
      <c r="E1" s="164"/>
      <c r="F1" s="164"/>
    </row>
    <row r="2" spans="1:6" ht="17.25" customHeight="1">
      <c r="A2" s="165" t="s">
        <v>110</v>
      </c>
      <c r="B2" s="165"/>
      <c r="C2" s="165"/>
      <c r="D2" s="165"/>
      <c r="E2" s="165"/>
      <c r="F2" s="165"/>
    </row>
    <row r="3" spans="1:6" ht="17.25" customHeight="1">
      <c r="A3" s="165" t="s">
        <v>86</v>
      </c>
      <c r="B3" s="165"/>
      <c r="C3" s="165"/>
      <c r="D3" s="165"/>
      <c r="E3" s="165"/>
      <c r="F3" s="165"/>
    </row>
    <row r="4" spans="1:6" ht="17.25" customHeight="1">
      <c r="A4" s="166" t="s">
        <v>191</v>
      </c>
      <c r="B4" s="166"/>
      <c r="C4" s="166"/>
      <c r="D4" s="166"/>
      <c r="E4" s="166"/>
      <c r="F4" s="166"/>
    </row>
    <row r="5" spans="1:6" ht="17.25" customHeight="1">
      <c r="A5" s="167" t="s">
        <v>196</v>
      </c>
      <c r="B5" s="167"/>
      <c r="C5" s="167"/>
      <c r="D5" s="167"/>
      <c r="E5" s="167"/>
      <c r="F5" s="167"/>
    </row>
    <row r="6" spans="1:6" ht="17.25" customHeight="1">
      <c r="A6" s="168" t="s">
        <v>25</v>
      </c>
      <c r="B6" s="168"/>
      <c r="C6" s="168"/>
      <c r="D6" s="168"/>
      <c r="E6" s="168"/>
      <c r="F6" s="168"/>
    </row>
    <row r="7" spans="1:6" ht="17.25" customHeight="1">
      <c r="A7" s="170" t="s">
        <v>95</v>
      </c>
      <c r="B7" s="170"/>
      <c r="C7" s="170"/>
      <c r="D7" s="170"/>
      <c r="E7" s="170"/>
      <c r="F7" s="170"/>
    </row>
    <row r="8" spans="1:6" ht="17.25" customHeight="1">
      <c r="A8" s="169" t="s">
        <v>4</v>
      </c>
      <c r="B8" s="169" t="s">
        <v>5</v>
      </c>
      <c r="C8" s="169" t="s">
        <v>104</v>
      </c>
      <c r="D8" s="169" t="s">
        <v>105</v>
      </c>
      <c r="E8" s="174" t="s">
        <v>106</v>
      </c>
      <c r="F8" s="163" t="s">
        <v>107</v>
      </c>
    </row>
    <row r="9" spans="1:9" ht="42" customHeight="1">
      <c r="A9" s="169"/>
      <c r="B9" s="169"/>
      <c r="C9" s="169"/>
      <c r="D9" s="169"/>
      <c r="E9" s="175"/>
      <c r="F9" s="163"/>
      <c r="I9" s="30">
        <f>C12-D12</f>
        <v>0</v>
      </c>
    </row>
    <row r="10" spans="1:6" ht="18.75" customHeight="1">
      <c r="A10" s="29" t="s">
        <v>1</v>
      </c>
      <c r="B10" s="33" t="s">
        <v>27</v>
      </c>
      <c r="C10" s="150">
        <f>C11</f>
        <v>575075000</v>
      </c>
      <c r="D10" s="150">
        <f>D11</f>
        <v>575075000</v>
      </c>
      <c r="E10" s="5"/>
      <c r="F10" s="5"/>
    </row>
    <row r="11" spans="1:6" ht="24" customHeight="1">
      <c r="A11" s="29" t="s">
        <v>0</v>
      </c>
      <c r="B11" s="33" t="s">
        <v>28</v>
      </c>
      <c r="C11" s="150">
        <f>C13</f>
        <v>575075000</v>
      </c>
      <c r="D11" s="150">
        <f>D13</f>
        <v>575075000</v>
      </c>
      <c r="E11" s="5"/>
      <c r="F11" s="5"/>
    </row>
    <row r="12" spans="1:10" ht="24" customHeight="1">
      <c r="A12" s="29" t="s">
        <v>2</v>
      </c>
      <c r="B12" s="33" t="s">
        <v>193</v>
      </c>
      <c r="C12" s="151"/>
      <c r="D12" s="151"/>
      <c r="E12" s="16"/>
      <c r="F12" s="16"/>
      <c r="H12" s="30" t="e">
        <f>D13-#REF!</f>
        <v>#REF!</v>
      </c>
      <c r="I12" s="30">
        <v>16140811</v>
      </c>
      <c r="J12" s="30" t="e">
        <f>H12+I12</f>
        <v>#REF!</v>
      </c>
    </row>
    <row r="13" spans="1:9" ht="21.75" customHeight="1">
      <c r="A13" s="125">
        <v>1.1</v>
      </c>
      <c r="B13" s="126" t="s">
        <v>192</v>
      </c>
      <c r="C13" s="154">
        <f>C14+C17+C20+C22+C26+C28</f>
        <v>575075000</v>
      </c>
      <c r="D13" s="154">
        <f>D14+D17+D20+D22+D26+D28</f>
        <v>575075000</v>
      </c>
      <c r="E13" s="139"/>
      <c r="F13" s="140"/>
      <c r="H13" s="30">
        <v>575075000</v>
      </c>
      <c r="I13" s="30">
        <f>H13-C13</f>
        <v>0</v>
      </c>
    </row>
    <row r="14" spans="1:6" ht="21.75" customHeight="1">
      <c r="A14" s="62">
        <v>6500</v>
      </c>
      <c r="B14" s="37" t="s">
        <v>51</v>
      </c>
      <c r="C14" s="155">
        <f>SUM(C15:C16)</f>
        <v>48114085</v>
      </c>
      <c r="D14" s="155">
        <f>SUM(D15:D16)</f>
        <v>48114085</v>
      </c>
      <c r="E14" s="7">
        <f>SUM(E15:E16)</f>
        <v>0</v>
      </c>
      <c r="F14" s="5"/>
    </row>
    <row r="15" spans="1:6" ht="21.75" customHeight="1">
      <c r="A15" s="47">
        <v>6501</v>
      </c>
      <c r="B15" s="40" t="s">
        <v>52</v>
      </c>
      <c r="C15" s="156">
        <v>44514085</v>
      </c>
      <c r="D15" s="156">
        <v>44514085</v>
      </c>
      <c r="E15" s="6"/>
      <c r="F15" s="5"/>
    </row>
    <row r="16" spans="1:6" ht="21.75" customHeight="1">
      <c r="A16" s="47">
        <v>6504</v>
      </c>
      <c r="B16" s="40" t="s">
        <v>53</v>
      </c>
      <c r="C16" s="157">
        <v>3600000</v>
      </c>
      <c r="D16" s="157">
        <v>3600000</v>
      </c>
      <c r="E16" s="5"/>
      <c r="F16" s="5"/>
    </row>
    <row r="17" spans="1:6" ht="21.75" customHeight="1">
      <c r="A17" s="62">
        <v>6550</v>
      </c>
      <c r="B17" s="37" t="s">
        <v>54</v>
      </c>
      <c r="C17" s="155">
        <f>SUM(C18:C19)</f>
        <v>21386460</v>
      </c>
      <c r="D17" s="155">
        <f>SUM(D18:D19)</f>
        <v>21386460</v>
      </c>
      <c r="E17" s="7">
        <f>SUM(E18:E19)</f>
        <v>0</v>
      </c>
      <c r="F17" s="5"/>
    </row>
    <row r="18" spans="1:6" ht="21.75" customHeight="1">
      <c r="A18" s="47">
        <v>6551</v>
      </c>
      <c r="B18" s="40" t="s">
        <v>55</v>
      </c>
      <c r="C18" s="156">
        <v>9685000</v>
      </c>
      <c r="D18" s="156">
        <v>9685000</v>
      </c>
      <c r="E18" s="14"/>
      <c r="F18" s="5"/>
    </row>
    <row r="19" spans="1:6" ht="21.75" customHeight="1">
      <c r="A19" s="47">
        <v>6559</v>
      </c>
      <c r="B19" s="40" t="s">
        <v>88</v>
      </c>
      <c r="C19" s="156">
        <v>11701460</v>
      </c>
      <c r="D19" s="156">
        <v>11701460</v>
      </c>
      <c r="E19" s="14"/>
      <c r="F19" s="5"/>
    </row>
    <row r="20" spans="1:14" s="22" customFormat="1" ht="21.75" customHeight="1">
      <c r="A20" s="62">
        <v>6750</v>
      </c>
      <c r="B20" s="37" t="s">
        <v>85</v>
      </c>
      <c r="C20" s="158">
        <f>C21</f>
        <v>700000</v>
      </c>
      <c r="D20" s="158">
        <f>D21</f>
        <v>700000</v>
      </c>
      <c r="E20" s="21"/>
      <c r="F20" s="3"/>
      <c r="G20" s="31"/>
      <c r="H20" s="31"/>
      <c r="I20" s="31"/>
      <c r="J20" s="31"/>
      <c r="K20" s="31"/>
      <c r="L20" s="31"/>
      <c r="M20" s="31"/>
      <c r="N20" s="31"/>
    </row>
    <row r="21" spans="1:6" ht="21.75" customHeight="1">
      <c r="A21" s="47">
        <v>6799</v>
      </c>
      <c r="B21" s="40" t="s">
        <v>109</v>
      </c>
      <c r="C21" s="156">
        <v>700000</v>
      </c>
      <c r="D21" s="156">
        <v>700000</v>
      </c>
      <c r="E21" s="6"/>
      <c r="F21" s="4"/>
    </row>
    <row r="22" spans="1:6" ht="21.75" customHeight="1">
      <c r="A22" s="62">
        <v>6900</v>
      </c>
      <c r="B22" s="37" t="s">
        <v>70</v>
      </c>
      <c r="C22" s="155">
        <f>SUM(C23:C25)</f>
        <v>10956405</v>
      </c>
      <c r="D22" s="155">
        <f>SUM(D23:D25)</f>
        <v>10956405</v>
      </c>
      <c r="E22" s="7">
        <f>SUM(E23:E25)</f>
        <v>0</v>
      </c>
      <c r="F22" s="4"/>
    </row>
    <row r="23" spans="1:6" ht="21.75" customHeight="1">
      <c r="A23" s="47">
        <v>6912</v>
      </c>
      <c r="B23" s="40" t="s">
        <v>71</v>
      </c>
      <c r="C23" s="156">
        <v>2966405</v>
      </c>
      <c r="D23" s="156">
        <v>2966405</v>
      </c>
      <c r="E23" s="6"/>
      <c r="F23" s="4"/>
    </row>
    <row r="24" spans="1:6" ht="21.75" customHeight="1">
      <c r="A24" s="47">
        <v>6921</v>
      </c>
      <c r="B24" s="40" t="s">
        <v>126</v>
      </c>
      <c r="C24" s="156">
        <v>5090000</v>
      </c>
      <c r="D24" s="156">
        <v>5090000</v>
      </c>
      <c r="E24" s="6"/>
      <c r="F24" s="4"/>
    </row>
    <row r="25" spans="1:6" ht="21.75" customHeight="1">
      <c r="A25" s="47">
        <v>6949</v>
      </c>
      <c r="B25" s="152" t="s">
        <v>125</v>
      </c>
      <c r="C25" s="157">
        <v>2900000</v>
      </c>
      <c r="D25" s="157">
        <v>2900000</v>
      </c>
      <c r="E25" s="6"/>
      <c r="F25" s="4"/>
    </row>
    <row r="26" spans="1:9" ht="21.75" customHeight="1">
      <c r="A26" s="62">
        <v>7000</v>
      </c>
      <c r="B26" s="37" t="s">
        <v>73</v>
      </c>
      <c r="C26" s="155">
        <f>SUM(C27:C27)</f>
        <v>1833000</v>
      </c>
      <c r="D26" s="155">
        <f>SUM(D27:D27)</f>
        <v>1833000</v>
      </c>
      <c r="E26" s="7">
        <f>SUM(E27:E27)</f>
        <v>0</v>
      </c>
      <c r="F26" s="4"/>
      <c r="H26" s="30">
        <v>254146702</v>
      </c>
      <c r="I26" s="30">
        <f>H26-C26</f>
        <v>252313702</v>
      </c>
    </row>
    <row r="27" spans="1:6" ht="21.75" customHeight="1">
      <c r="A27" s="47">
        <v>7001</v>
      </c>
      <c r="B27" s="40" t="s">
        <v>124</v>
      </c>
      <c r="C27" s="156">
        <v>1833000</v>
      </c>
      <c r="D27" s="156">
        <v>1833000</v>
      </c>
      <c r="E27" s="12"/>
      <c r="F27" s="4"/>
    </row>
    <row r="28" spans="1:6" ht="21.75" customHeight="1">
      <c r="A28" s="62">
        <v>7750</v>
      </c>
      <c r="B28" s="37" t="s">
        <v>69</v>
      </c>
      <c r="C28" s="155">
        <f>SUM(C29:C30)</f>
        <v>492085050</v>
      </c>
      <c r="D28" s="155">
        <f>SUM(D29:D30)</f>
        <v>492085050</v>
      </c>
      <c r="E28" s="7">
        <f>SUM(E29:E30)</f>
        <v>0</v>
      </c>
      <c r="F28" s="4"/>
    </row>
    <row r="29" spans="1:6" ht="21.75" customHeight="1">
      <c r="A29" s="47">
        <v>7756</v>
      </c>
      <c r="B29" s="83" t="s">
        <v>194</v>
      </c>
      <c r="C29" s="157">
        <v>503800</v>
      </c>
      <c r="D29" s="157">
        <v>503800</v>
      </c>
      <c r="E29" s="4"/>
      <c r="F29" s="4"/>
    </row>
    <row r="30" spans="1:6" ht="21.75" customHeight="1">
      <c r="A30" s="47">
        <v>7799</v>
      </c>
      <c r="B30" s="153" t="s">
        <v>195</v>
      </c>
      <c r="C30" s="157">
        <v>491581250</v>
      </c>
      <c r="D30" s="157">
        <v>491581250</v>
      </c>
      <c r="E30" s="4"/>
      <c r="F30" s="4"/>
    </row>
    <row r="31" spans="3:6" ht="23.25" customHeight="1">
      <c r="C31" s="177" t="s">
        <v>197</v>
      </c>
      <c r="D31" s="177"/>
      <c r="E31" s="177"/>
      <c r="F31" s="177"/>
    </row>
    <row r="32" spans="2:5" ht="23.25" customHeight="1">
      <c r="B32" s="68"/>
      <c r="C32" s="159"/>
      <c r="D32" s="172" t="s">
        <v>26</v>
      </c>
      <c r="E32" s="172"/>
    </row>
    <row r="33" spans="2:5" ht="13.5" customHeight="1">
      <c r="B33" s="71"/>
      <c r="C33" s="159"/>
      <c r="D33" s="172" t="s">
        <v>198</v>
      </c>
      <c r="E33" s="172"/>
    </row>
    <row r="34" spans="2:5" ht="17.25" customHeight="1">
      <c r="B34" s="71"/>
      <c r="C34" s="159"/>
      <c r="D34" s="160"/>
      <c r="E34" s="70"/>
    </row>
    <row r="35" spans="1:14" s="73" customFormat="1" ht="17.25" customHeight="1">
      <c r="A35" s="66"/>
      <c r="B35" s="68"/>
      <c r="C35" s="161"/>
      <c r="D35" s="176" t="s">
        <v>160</v>
      </c>
      <c r="E35" s="176"/>
      <c r="G35" s="74"/>
      <c r="H35" s="74"/>
      <c r="I35" s="74"/>
      <c r="J35" s="74"/>
      <c r="K35" s="74"/>
      <c r="L35" s="74"/>
      <c r="M35" s="74"/>
      <c r="N35" s="74"/>
    </row>
    <row r="36" spans="2:5" ht="17.25" customHeight="1">
      <c r="B36" s="71"/>
      <c r="C36" s="159"/>
      <c r="D36" s="159"/>
      <c r="E36" s="71"/>
    </row>
    <row r="37" spans="2:5" ht="17.25" customHeight="1">
      <c r="B37" s="15"/>
      <c r="D37" s="173"/>
      <c r="E37" s="173"/>
    </row>
  </sheetData>
  <sheetProtection/>
  <mergeCells count="18">
    <mergeCell ref="D33:E33"/>
    <mergeCell ref="C31:F31"/>
    <mergeCell ref="D32:E32"/>
    <mergeCell ref="D35:E35"/>
    <mergeCell ref="D37:E37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7086614173228347" right="0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TTC</cp:lastModifiedBy>
  <cp:lastPrinted>2021-10-25T14:14:08Z</cp:lastPrinted>
  <dcterms:created xsi:type="dcterms:W3CDTF">2012-05-07T01:08:45Z</dcterms:created>
  <dcterms:modified xsi:type="dcterms:W3CDTF">2022-10-12T02:57:43Z</dcterms:modified>
  <cp:category/>
  <cp:version/>
  <cp:contentType/>
  <cp:contentStatus/>
</cp:coreProperties>
</file>